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autoCompressPictures="0" defaultThemeVersion="124226"/>
  <bookViews>
    <workbookView xWindow="5445" yWindow="-195" windowWidth="9945" windowHeight="7575" tabRatio="780"/>
  </bookViews>
  <sheets>
    <sheet name="Main" sheetId="4" r:id="rId1"/>
    <sheet name="Main Exploded View" sheetId="12" r:id="rId2"/>
    <sheet name="Sub-Assembly Exploded View" sheetId="16" r:id="rId3"/>
    <sheet name="L2 Part List " sheetId="19" r:id="rId4"/>
    <sheet name="L3 Part List (Reference)" sheetId="7" r:id="rId5"/>
    <sheet name="Required Fixtures" sheetId="13" r:id="rId6"/>
    <sheet name="Sheet1" sheetId="20" state="hidden" r:id="rId7"/>
  </sheets>
  <definedNames>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23">#REF!</definedName>
    <definedName name="_DAT24">#REF!</definedName>
    <definedName name="_DAT25">#REF!</definedName>
    <definedName name="_DAT26">#REF!</definedName>
    <definedName name="_DAT3">#REF!</definedName>
    <definedName name="_DAT4">#REF!</definedName>
    <definedName name="_DAT5">#REF!</definedName>
    <definedName name="_DAT50">#REF!</definedName>
    <definedName name="_DAT6">#REF!</definedName>
    <definedName name="_DAT7">#REF!</definedName>
    <definedName name="_DAT8">#REF!</definedName>
    <definedName name="_DAT9">#REF!</definedName>
    <definedName name="a">#REF!</definedName>
    <definedName name="BOM">#REF!</definedName>
    <definedName name="ELI">#REF!</definedName>
    <definedName name="MONKEY">#REF!</definedName>
    <definedName name="TEST0">#REF!</definedName>
    <definedName name="TESTHKEY">#REF!</definedName>
    <definedName name="TESTKEYS">#REF!</definedName>
    <definedName name="TESTVKEY">#REF!</definedName>
  </definedNames>
  <calcPr calcId="125725" concurrentCalc="0"/>
  <extLst>
    <ext xmlns:mx="http://schemas.microsoft.com/office/mac/excel/2008/main" uri="{7523E5D3-25F3-A5E0-1632-64F254C22452}">
      <mx:ArchID Flags="2"/>
    </ext>
  </extLst>
</workbook>
</file>

<file path=xl/calcChain.xml><?xml version="1.0" encoding="utf-8"?>
<calcChain xmlns="http://schemas.openxmlformats.org/spreadsheetml/2006/main">
  <c r="D22" i="7"/>
  <c r="G22"/>
  <c r="D17"/>
  <c r="G17"/>
  <c r="D16"/>
  <c r="D15"/>
  <c r="D14"/>
  <c r="D13"/>
  <c r="D12"/>
  <c r="D11"/>
  <c r="D10"/>
  <c r="D9"/>
  <c r="D8"/>
  <c r="G16"/>
  <c r="G15"/>
  <c r="G14"/>
  <c r="G13"/>
  <c r="G12"/>
  <c r="G11"/>
  <c r="G9"/>
  <c r="G8"/>
</calcChain>
</file>

<file path=xl/comments1.xml><?xml version="1.0" encoding="utf-8"?>
<comments xmlns="http://schemas.openxmlformats.org/spreadsheetml/2006/main">
  <authors>
    <author>test</author>
  </authors>
  <commentList>
    <comment ref="C130" authorId="0">
      <text>
        <r>
          <rPr>
            <b/>
            <sz val="9"/>
            <color indexed="81"/>
            <rFont val="Tahoma"/>
            <family val="2"/>
          </rPr>
          <t>SBOM: a part of #1 Display ass'y</t>
        </r>
        <r>
          <rPr>
            <sz val="9"/>
            <color indexed="81"/>
            <rFont val="Tahoma"/>
            <family val="2"/>
          </rPr>
          <t xml:space="preserve">
</t>
        </r>
      </text>
    </comment>
    <comment ref="C131" authorId="0">
      <text>
        <r>
          <rPr>
            <b/>
            <sz val="9"/>
            <color indexed="81"/>
            <rFont val="Tahoma"/>
            <family val="2"/>
          </rPr>
          <t>SBOM: a part of #1 Display ass'y</t>
        </r>
        <r>
          <rPr>
            <sz val="9"/>
            <color indexed="81"/>
            <rFont val="Tahoma"/>
            <family val="2"/>
          </rPr>
          <t xml:space="preserve">
</t>
        </r>
      </text>
    </comment>
    <comment ref="C132" authorId="0">
      <text>
        <r>
          <rPr>
            <b/>
            <sz val="9"/>
            <color indexed="81"/>
            <rFont val="Tahoma"/>
            <family val="2"/>
          </rPr>
          <t>SBOM: a part of #1 Display ass'y</t>
        </r>
        <r>
          <rPr>
            <sz val="9"/>
            <color indexed="81"/>
            <rFont val="Tahoma"/>
            <family val="2"/>
          </rPr>
          <t xml:space="preserve">
</t>
        </r>
      </text>
    </comment>
  </commentList>
</comments>
</file>

<file path=xl/sharedStrings.xml><?xml version="1.0" encoding="utf-8"?>
<sst xmlns="http://schemas.openxmlformats.org/spreadsheetml/2006/main" count="2410" uniqueCount="649">
  <si>
    <t>Motorola Confidential Restricted</t>
  </si>
  <si>
    <t>Product</t>
  </si>
  <si>
    <t>Technology</t>
  </si>
  <si>
    <t>XCVR</t>
  </si>
  <si>
    <t>Description</t>
  </si>
  <si>
    <t>NA</t>
  </si>
  <si>
    <t>EMEA</t>
  </si>
  <si>
    <t>Int.M</t>
  </si>
  <si>
    <t>LA</t>
  </si>
  <si>
    <t>Revision History</t>
  </si>
  <si>
    <t>Change Description</t>
  </si>
  <si>
    <t>Date</t>
  </si>
  <si>
    <t>Version</t>
  </si>
  <si>
    <t>SBOM #</t>
  </si>
  <si>
    <t>Item #</t>
  </si>
  <si>
    <t>Part Number</t>
  </si>
  <si>
    <t>Level 3 Service Parts - For Reference Only</t>
  </si>
  <si>
    <t>Optional Service Parts</t>
  </si>
  <si>
    <t>= Level 4 authorized Part</t>
  </si>
  <si>
    <t>Service Fixtures</t>
  </si>
  <si>
    <t>Global  SBOM</t>
  </si>
  <si>
    <t>Brief Part Description</t>
  </si>
  <si>
    <t>Detailed Part Description</t>
  </si>
  <si>
    <t>QTY</t>
  </si>
  <si>
    <t>Level 1-2 Optional Parts</t>
  </si>
  <si>
    <t>Fixture Description</t>
  </si>
  <si>
    <t>Supplier</t>
  </si>
  <si>
    <t>P/N</t>
  </si>
  <si>
    <t>Image</t>
  </si>
  <si>
    <t>Models</t>
  </si>
  <si>
    <t>1.0</t>
  </si>
  <si>
    <t>Carrier:</t>
  </si>
  <si>
    <t>Usage Rate</t>
  </si>
  <si>
    <t>a</t>
  </si>
  <si>
    <t>REQUIRED</t>
  </si>
  <si>
    <t>OPTIONAL</t>
  </si>
  <si>
    <t>1</t>
  </si>
  <si>
    <t>3</t>
  </si>
  <si>
    <t>4</t>
  </si>
  <si>
    <t>5</t>
  </si>
  <si>
    <t>6</t>
  </si>
  <si>
    <t>Model</t>
  </si>
  <si>
    <t>Draft</t>
  </si>
  <si>
    <t>x</t>
  </si>
  <si>
    <t>3%</t>
  </si>
  <si>
    <t>Ref.</t>
  </si>
  <si>
    <t>CM</t>
  </si>
  <si>
    <t>P/N Change History</t>
  </si>
  <si>
    <t>Original</t>
  </si>
  <si>
    <t>New</t>
  </si>
  <si>
    <t>LBL,WATER, DETECT</t>
  </si>
  <si>
    <t>2.0</t>
  </si>
  <si>
    <t>6.0</t>
  </si>
  <si>
    <t>11%</t>
  </si>
  <si>
    <t>100%</t>
  </si>
  <si>
    <t>50%</t>
  </si>
  <si>
    <t>XT1580</t>
  </si>
  <si>
    <t>XT1585</t>
  </si>
  <si>
    <t>SJUG7292AA</t>
  </si>
  <si>
    <t>SJUG7381AA</t>
  </si>
  <si>
    <t>SJUG7367AA</t>
  </si>
  <si>
    <t>SJUG7242AA</t>
  </si>
  <si>
    <t>SJUG7314AA</t>
  </si>
  <si>
    <t>SJUG7288AA</t>
  </si>
  <si>
    <t>SJUG7289AA</t>
  </si>
  <si>
    <t>XT158X SBOM EXPLODED VIEW</t>
  </si>
  <si>
    <t>SJUG7289AA Black Leather Pebble 32GB</t>
  </si>
  <si>
    <t>DIE CUT,ADHESIVE,COPPER TAPE,MSM8994</t>
  </si>
  <si>
    <t>DIE CUT,KAPTON, UNIVERSAL, 8 X 4</t>
  </si>
  <si>
    <t>PAD,CONDUCTIVE,FRONT IMGR</t>
  </si>
  <si>
    <t>01018195001W</t>
  </si>
  <si>
    <t>ASSY,HSG,STOPPER,NFC CONN</t>
  </si>
  <si>
    <t>01018356001W</t>
  </si>
  <si>
    <t>ASSY,HSG,FRNT FLSH LENS,KINZIE</t>
  </si>
  <si>
    <t>01018356002W</t>
  </si>
  <si>
    <t>ASSY,HSG,FRNT FLSH LENS,WHITE,KINZIE</t>
  </si>
  <si>
    <t>ASSY,CHAS,REAR,KINZIE</t>
  </si>
  <si>
    <t>01018394001W</t>
  </si>
  <si>
    <t>ASSY,HSG,STOPPER,EARPIECE/FLASH,KINZIE</t>
  </si>
  <si>
    <t>01018266001W</t>
  </si>
  <si>
    <t>ASSY,FLXCKT,5MP IMAGER,KINZIE</t>
  </si>
  <si>
    <t>03014139002W</t>
  </si>
  <si>
    <t>03014139001W</t>
  </si>
  <si>
    <t>SCR,MACH,M1.4</t>
  </si>
  <si>
    <t>ASSY,HSG,INLAY,CSR,CHALK,REAR CVR</t>
  </si>
  <si>
    <t>01018220001W</t>
  </si>
  <si>
    <t>ASSY,HSG,INLAY,LEATHER,BLACK PEBBLE,KINZIE</t>
  </si>
  <si>
    <t>01018221002W</t>
  </si>
  <si>
    <t>ASSY,HSG,INLAY,NYLON,GRAY,REAR CVR</t>
  </si>
  <si>
    <t>SCRN,MESH,METAL,BOTTOM,BLACK,KINZIE</t>
  </si>
  <si>
    <t>01018391001W</t>
  </si>
  <si>
    <t>ASSY,FLXCKT,IR LED,KINZIE</t>
  </si>
  <si>
    <t>ASSY,FLXCKT,CAMERA,REAR FACING 21MP IMAGER,KINZIE</t>
  </si>
  <si>
    <t>05014550001W</t>
  </si>
  <si>
    <t>GROM,SENSOR,KINZIE</t>
  </si>
  <si>
    <t>05014545001W</t>
  </si>
  <si>
    <t>DIE CUT,KAPTON, UNIVERSAL, 16 X 8</t>
  </si>
  <si>
    <t>LBL,IMEI,GHOST</t>
  </si>
  <si>
    <t>HSG,FRNT RIM,DECORATED,BLACK</t>
  </si>
  <si>
    <t>HSG,FRNT RIM,DECORATED,WHITE</t>
  </si>
  <si>
    <t>01018403002W</t>
  </si>
  <si>
    <t>ASSY,CAMR DECO,METALLIC SLVR</t>
  </si>
  <si>
    <t>01018403001W</t>
  </si>
  <si>
    <t>ASSY,CAMR DECO,METALLIC DK GRY</t>
  </si>
  <si>
    <t>01018403003W</t>
  </si>
  <si>
    <t>ASSY,CAMR DECO,METALLIC CHMPGN</t>
  </si>
  <si>
    <t>DIE CUT,ADHES,BAT</t>
  </si>
  <si>
    <t>DIE CUT,TAPE,SHIM,REAR IMGR</t>
  </si>
  <si>
    <t>DIE CUT,ADHES,COP TAPE,PM8994</t>
  </si>
  <si>
    <t>DIE CUT,TAPE,OVERLAY,REAR IMGR</t>
  </si>
  <si>
    <t>SEAL,IR LED</t>
  </si>
  <si>
    <t>SNN5958A</t>
  </si>
  <si>
    <t>ASSY,BAT,LI POLY,FB55,3760MAH,LG CHEM</t>
  </si>
  <si>
    <t>TRANSDUCER,OTHR,6X12X3,6X12X3MM RCVR F0=200HZ, AAC</t>
  </si>
  <si>
    <t>TRANSDUCER,POLYPHONIC,13X18X2P5</t>
  </si>
  <si>
    <t>ASSY,PWA,MN,BOUNCE VZW</t>
  </si>
  <si>
    <t>SLG6689AA</t>
  </si>
  <si>
    <t>ASSY,PWA,MN,BOUNCE,ROW</t>
  </si>
  <si>
    <t>SLG6785AA</t>
  </si>
  <si>
    <t>ASSY,PWA,MN,64 GB,BOUNCE,VZW</t>
  </si>
  <si>
    <t>SLG6786AA</t>
  </si>
  <si>
    <t>ASSY,PWA,MN,64 GB,BOUNCE,ROW</t>
  </si>
  <si>
    <t>CONN,SIM/SD,PIN EJECT,FULL FLOOR TRAY</t>
  </si>
  <si>
    <t>J4200</t>
  </si>
  <si>
    <t>01018357001W</t>
  </si>
  <si>
    <t>ASSY,FLXCKT,FRNT FLASH,DAUGHTER PCB</t>
  </si>
  <si>
    <t>J5600</t>
  </si>
  <si>
    <t>Repair + Refurb Usage Rate</t>
  </si>
  <si>
    <t>94%</t>
  </si>
  <si>
    <t>300%</t>
  </si>
  <si>
    <t>200%</t>
  </si>
  <si>
    <t>09014162015W</t>
  </si>
  <si>
    <t>09014018002W</t>
  </si>
  <si>
    <t>09014018005W</t>
  </si>
  <si>
    <t>09014039001W</t>
  </si>
  <si>
    <t>09014084008W</t>
  </si>
  <si>
    <t>09014084010W</t>
  </si>
  <si>
    <t>09014086001W</t>
  </si>
  <si>
    <t>09014087002W</t>
  </si>
  <si>
    <t>09014099001W</t>
  </si>
  <si>
    <t>CONT,ANT</t>
  </si>
  <si>
    <t>M010,M300</t>
  </si>
  <si>
    <t>CLP,RETENTION,COAX</t>
  </si>
  <si>
    <t>M009</t>
  </si>
  <si>
    <t>CONT,CONN,UNIVERSAL, 1.40</t>
  </si>
  <si>
    <t>M350,M4680,M4681</t>
  </si>
  <si>
    <t>CONT,CONN,UNIVERSAL, 1.80</t>
  </si>
  <si>
    <t>M001,M002,M003,M004,M005,M006,M007,M008</t>
  </si>
  <si>
    <t xml:space="preserve">
Qty</t>
  </si>
  <si>
    <t>CONN,30 PIN RCPT</t>
  </si>
  <si>
    <t>SJUG7389AA</t>
  </si>
  <si>
    <t>X</t>
  </si>
  <si>
    <t>SJUG7435AA</t>
  </si>
  <si>
    <t>SJUG7436AA</t>
  </si>
  <si>
    <t>01018389002W</t>
  </si>
  <si>
    <t>01018594001W</t>
  </si>
  <si>
    <t>ASSY,PWA,TOP,HSJ,VIBRATOR,KINZIE</t>
  </si>
  <si>
    <t>SEAL,O-RING,FRONT IMGR</t>
  </si>
  <si>
    <t>DIE CUT,KAPTON TAPE,TOUCH FLX</t>
  </si>
  <si>
    <t>APC/DP Segment Codes</t>
  </si>
  <si>
    <t>94%</t>
    <phoneticPr fontId="88" type="noConversion"/>
  </si>
  <si>
    <t>100%</t>
    <phoneticPr fontId="88" type="noConversion"/>
  </si>
  <si>
    <t>a</t>
    <phoneticPr fontId="88" type="noConversion"/>
  </si>
  <si>
    <t>Substituted to 01018287003W</t>
    <phoneticPr fontId="88" type="noConversion"/>
  </si>
  <si>
    <t>DIE CUT,THRM SPREAD,MSM,KINZIE</t>
    <phoneticPr fontId="88" type="noConversion"/>
  </si>
  <si>
    <t>SCRN,MESH,METAL,BOTTOM,SILVER,KINZIE</t>
    <phoneticPr fontId="88" type="noConversion"/>
  </si>
  <si>
    <t>Add SJUG7435AA/SJUG7436AA/SJUG7389AA/SJUG7367AA in XCVR list. Add India XCVR models. Add new parts for SJUG7389AA/SJUG7367AA in L2 Part List.</t>
  </si>
  <si>
    <t>Changed XCVRs for different region/Country according updated NPI dashboard.(Yellow content and red contents in Main list)
Add new parts as yellow colored contents in L2 part list sheet. Delete 2 parts as red color contents.</t>
  </si>
  <si>
    <t>Indonesia Retail - Black Ballistic Nylon 32GB</t>
  </si>
  <si>
    <t>SEA1 (Philippines, Thailand, Vietnam) Retail - Black Ballistic Nylon 32GB</t>
  </si>
  <si>
    <t>SEA2 (Hong Kong, Malaysia, Singapore) Retail - Black Ballistic Nylon 32GB</t>
  </si>
  <si>
    <t>Substituted to 01018266002W</t>
    <phoneticPr fontId="88" type="noConversion"/>
  </si>
  <si>
    <t>01018229002W</t>
    <phoneticPr fontId="88" type="noConversion"/>
  </si>
  <si>
    <t>01018229006W</t>
    <phoneticPr fontId="88" type="noConversion"/>
  </si>
  <si>
    <t>ASSY,DROID LOGO,METALLIC CHAMPAGNE,TALL,KINZIE</t>
    <phoneticPr fontId="88" type="noConversion"/>
  </si>
  <si>
    <t>01018229009W</t>
    <phoneticPr fontId="88" type="noConversion"/>
  </si>
  <si>
    <t>ASSY,DROID LOGO,DARK GRAY/BLACK,KINZIE</t>
    <phoneticPr fontId="88" type="noConversion"/>
  </si>
  <si>
    <t>SJUG7503AA</t>
  </si>
  <si>
    <t>SJUG7505AA</t>
  </si>
  <si>
    <r>
      <t xml:space="preserve">LATAM Mexico Iusacell/Retail- </t>
    </r>
    <r>
      <rPr>
        <sz val="11"/>
        <rFont val="宋体"/>
        <family val="2"/>
        <scheme val="minor"/>
      </rPr>
      <t>Black/Leather 64GB</t>
    </r>
  </si>
  <si>
    <t>SJUG7434AA</t>
    <phoneticPr fontId="88" type="noConversion"/>
  </si>
  <si>
    <t>BZL,AU DECO,METALLIC SLVR</t>
    <phoneticPr fontId="88" type="noConversion"/>
  </si>
  <si>
    <t>BZL,DECO,REAR,METALLIC SLVR</t>
    <phoneticPr fontId="88" type="noConversion"/>
  </si>
  <si>
    <t>Updated XCVR, total 13 XCVRs are kept. 
Delete some parts according new MBOM from ECC. Add new parts according new updated MBOM from ECC.</t>
    <phoneticPr fontId="88" type="noConversion"/>
  </si>
  <si>
    <t>100%</t>
    <phoneticPr fontId="88" type="noConversion"/>
  </si>
  <si>
    <t>XT1581</t>
  </si>
  <si>
    <t>01018108005W</t>
  </si>
  <si>
    <t>SLG6841AA</t>
  </si>
  <si>
    <t>ASSY,PWA,MN,32 GB,BOUNCE,CHINA,ROW</t>
  </si>
  <si>
    <t>01018413101W</t>
  </si>
  <si>
    <t>01018287001W</t>
  </si>
  <si>
    <t>05014545004W</t>
  </si>
  <si>
    <t>SLG6614AA</t>
  </si>
  <si>
    <t>01018417005W</t>
  </si>
  <si>
    <t>CABLE,COAX</t>
  </si>
  <si>
    <t>7</t>
  </si>
  <si>
    <t>6.1</t>
  </si>
  <si>
    <t>15</t>
  </si>
  <si>
    <t>12</t>
  </si>
  <si>
    <t>10</t>
  </si>
  <si>
    <t>14</t>
  </si>
  <si>
    <t>13</t>
  </si>
  <si>
    <t>18</t>
  </si>
  <si>
    <t>21</t>
  </si>
  <si>
    <t>30</t>
  </si>
  <si>
    <t>22</t>
  </si>
  <si>
    <t>23</t>
  </si>
  <si>
    <t>GROM,MIC PURPLE</t>
  </si>
  <si>
    <t>GROM,MIC ORANGE</t>
  </si>
  <si>
    <t>25</t>
  </si>
  <si>
    <t>24</t>
  </si>
  <si>
    <t>11</t>
  </si>
  <si>
    <t>26</t>
  </si>
  <si>
    <t>27</t>
  </si>
  <si>
    <t>28</t>
  </si>
  <si>
    <t>29</t>
  </si>
  <si>
    <t>SCRN,MESH,MIC 1&amp;4</t>
  </si>
  <si>
    <t>SCRN,MESH,MIC5</t>
  </si>
  <si>
    <t>PAD,CONNECTOR,REAR IMGR</t>
  </si>
  <si>
    <t>DIE CUT,KAPTON TAPE,FRONT CHASSIS,3.2MM X 22.5MM</t>
  </si>
  <si>
    <t>GROM,SEAL,MIC 5</t>
  </si>
  <si>
    <t>DIE CUT,ADHES,CONDUCTIVE,DISPLAY FLX</t>
  </si>
  <si>
    <t>PAD,CUSHION,COAX CBL</t>
  </si>
  <si>
    <t>PAD,HT SPREADER,DISPLAY TO CHAS</t>
  </si>
  <si>
    <t>35014406001</t>
  </si>
  <si>
    <t>75016116001</t>
  </si>
  <si>
    <t>ASSY,HSG,FLSH LENS</t>
  </si>
  <si>
    <t>ASSY,FLXCKT,FLASH,BOUNCE</t>
  </si>
  <si>
    <t>ASSY,FLXCKT,AU</t>
  </si>
  <si>
    <t>CONN,JACK,HEADSET,3.5 MM DIA</t>
  </si>
  <si>
    <t>ASSY,HSG,REAR,ENDO,KINZIE</t>
  </si>
  <si>
    <t>DIE CUT,KAPTON TAPE,RF FLSH ZIF</t>
  </si>
  <si>
    <t>DIE CUT,ADHES,HSET JCK</t>
  </si>
  <si>
    <t>SCRN,MESH,MYLAR,MIC2,CAV</t>
  </si>
  <si>
    <t>SPCR,WLC COIL</t>
  </si>
  <si>
    <t>ALERT DEVICE,VIBR,MOTOR, ROTARY, 11.75 MM X X 4.55 MM MOTOR BODY</t>
  </si>
  <si>
    <t>LENS,IMAGER,REAR</t>
  </si>
  <si>
    <t>DIE CUT,SHIM,FLASH PCB</t>
  </si>
  <si>
    <t>PLT,METAL,ANTENNA,FEED,X+1</t>
  </si>
  <si>
    <t>SEAL,HSET JCK</t>
  </si>
  <si>
    <t>SCRN,MESH,MIC 2,CORE</t>
  </si>
  <si>
    <t>SCRN,MESH,MIC3</t>
  </si>
  <si>
    <t>SEAL,32014943 MYLAR, BV-REV_A</t>
  </si>
  <si>
    <t>DIE CUT,ADHES,LOUD</t>
  </si>
  <si>
    <t>FLX,NFC,WLC</t>
  </si>
  <si>
    <t>PAD,REAR FLSH</t>
  </si>
  <si>
    <t>PAD,CONNECTOR, FRNT IMGR</t>
  </si>
  <si>
    <t>01018194001W</t>
  </si>
  <si>
    <t>01018175001W</t>
  </si>
  <si>
    <t>09014121001W</t>
  </si>
  <si>
    <t>01018405001W</t>
  </si>
  <si>
    <t>38014477001</t>
  </si>
  <si>
    <t>11017910001</t>
  </si>
  <si>
    <t>35014408001</t>
  </si>
  <si>
    <t>43014215001</t>
  </si>
  <si>
    <t>59014024001</t>
  </si>
  <si>
    <t>61014449001</t>
  </si>
  <si>
    <t>38014478001</t>
  </si>
  <si>
    <t>32014945001</t>
  </si>
  <si>
    <t>35014407001</t>
  </si>
  <si>
    <t>32014943001</t>
  </si>
  <si>
    <t>11017880001</t>
  </si>
  <si>
    <t>84016428001</t>
  </si>
  <si>
    <t>3.0</t>
  </si>
  <si>
    <t>5.1</t>
  </si>
  <si>
    <t>5.2</t>
  </si>
  <si>
    <t>5.3</t>
  </si>
  <si>
    <t>5.4</t>
  </si>
  <si>
    <t>5.5</t>
  </si>
  <si>
    <t>5.6</t>
  </si>
  <si>
    <t>5.7</t>
  </si>
  <si>
    <t>5.8</t>
  </si>
  <si>
    <t>5.9</t>
  </si>
  <si>
    <t>USB PAD</t>
  </si>
  <si>
    <t>5.10</t>
  </si>
  <si>
    <t>5.11</t>
  </si>
  <si>
    <t>5.12</t>
  </si>
  <si>
    <t>5.13</t>
  </si>
  <si>
    <t>5.14</t>
  </si>
  <si>
    <t>5.15</t>
  </si>
  <si>
    <t>5.16</t>
  </si>
  <si>
    <t>5.17</t>
  </si>
  <si>
    <t>5.18</t>
  </si>
  <si>
    <t>5.19</t>
  </si>
  <si>
    <t>5.20</t>
  </si>
  <si>
    <t>SJUG7434AA</t>
  </si>
  <si>
    <t>Australia &amp; New Zealand Retail - Black Ballistic Nylon 32GB</t>
  </si>
  <si>
    <t>India Flipkart - Black Ballistic Nylon 32GB</t>
  </si>
  <si>
    <t>United Kingdom/MEA Retail - Black/Leather 32GB</t>
  </si>
  <si>
    <t>01018413105W</t>
  </si>
  <si>
    <t xml:space="preserve">BUTTON,POWER,TIN SILVER,KINZIE </t>
  </si>
  <si>
    <t xml:space="preserve">BUTTON,POWER,CHAMPAGNE,KINZIE </t>
  </si>
  <si>
    <t xml:space="preserve">BUTTON,VOLUME,TIN SILVER,KINZIE </t>
  </si>
  <si>
    <t>BUTTON,VOLUME,GRAPHITE GRAY,KINZIE</t>
  </si>
  <si>
    <t xml:space="preserve">BUTTON,VOLUME,CHAMPAGNE,KINZIE </t>
  </si>
  <si>
    <t>SJUG7434AA Black Ballistic Nylon 32GB</t>
  </si>
  <si>
    <t>01018220101W</t>
  </si>
  <si>
    <t>SJUG7242AA Black CSR 32GB</t>
  </si>
  <si>
    <t>LATAM</t>
  </si>
  <si>
    <t>APAC/EMEA</t>
  </si>
  <si>
    <t>US</t>
  </si>
  <si>
    <t>PRC</t>
  </si>
  <si>
    <t>01018413005W</t>
  </si>
  <si>
    <t>01018229001W</t>
  </si>
  <si>
    <t>Added Exploded View
Added L2 Optional List
Canceled 01018679001W, 01018679003W, 01018679005W ASSY,HSG,REAR BAND/SIM TRAY,
Added 11017719001 DIE CUT,ADHESIVE,INLAY,REAR COVER
Canceled 11017968001 DIE CUT,LINER,REAR CAMR
Added 11018001001 DIE CUT,ADHESIVE,BOTTOM</t>
  </si>
  <si>
    <t>SJUG7292AA Black Leather 64GB</t>
  </si>
  <si>
    <t>SJUG7435AA Black Leather 64GB</t>
  </si>
  <si>
    <t>SJUG7314AA  White Silver 32GB</t>
  </si>
  <si>
    <t>SJUG7288AA  Black Nylon 32GB</t>
  </si>
  <si>
    <t>XT1580</t>
    <phoneticPr fontId="88" type="noConversion"/>
  </si>
  <si>
    <t>SJUG7434AA</t>
    <phoneticPr fontId="88" type="noConversion"/>
  </si>
  <si>
    <t>EURO (Denmark, Finland, Germany, Greece, Norway, Poland, Sweden) Retail- Black/Leather 32GB</t>
    <phoneticPr fontId="88" type="noConversion"/>
  </si>
  <si>
    <t>Egypt Retail- Black/Leather 32GB</t>
    <phoneticPr fontId="88" type="noConversion"/>
  </si>
  <si>
    <t>FRANCE (Belgium, France, Netherlands) Retail - Black/Leather 32GB</t>
    <phoneticPr fontId="88" type="noConversion"/>
  </si>
  <si>
    <t>Iberia (Italy, Portugal, Spain) Retail - Black/Leather 32GB</t>
    <phoneticPr fontId="88" type="noConversion"/>
  </si>
  <si>
    <t>Italy Vodafone - Black/Leather 32GB</t>
    <phoneticPr fontId="88" type="noConversion"/>
  </si>
  <si>
    <t>Chile-&gt;Peru Entel - Black/Leather 64GB</t>
    <phoneticPr fontId="88" type="noConversion"/>
  </si>
  <si>
    <r>
      <t>A</t>
    </r>
    <r>
      <rPr>
        <sz val="11"/>
        <color theme="1"/>
        <rFont val="宋体"/>
        <family val="2"/>
        <scheme val="minor"/>
      </rPr>
      <t>MS</t>
    </r>
    <phoneticPr fontId="88" type="noConversion"/>
  </si>
  <si>
    <t>PCB Assembly Fixture</t>
  </si>
  <si>
    <t>3-00-D7-10000</t>
  </si>
  <si>
    <t>Earpiece Deco Press</t>
  </si>
  <si>
    <t>3-00-D8-10000</t>
  </si>
  <si>
    <t>AMS</t>
    <phoneticPr fontId="88" type="noConversion"/>
  </si>
  <si>
    <t>Rear Audio Gasket Fixture</t>
  </si>
  <si>
    <t>RF Fixture</t>
  </si>
  <si>
    <t>01018413001W</t>
    <phoneticPr fontId="88" type="noConversion"/>
  </si>
  <si>
    <t>ASSY,HSG,INLAY,CSR,BLACK,REAR COVER,ROW</t>
    <phoneticPr fontId="88" type="noConversion"/>
  </si>
  <si>
    <t>ASSY,HSG,INLAY,CSR,WINTER WHITE,REAR COV</t>
    <phoneticPr fontId="88" type="noConversion"/>
  </si>
  <si>
    <t>94%</t>
    <phoneticPr fontId="88" type="noConversion"/>
  </si>
  <si>
    <t>ASSY,DROID LOGO,DARK MTLC SILVER,KINZIE</t>
    <phoneticPr fontId="88" type="noConversion"/>
  </si>
  <si>
    <t>BZL,AU DECO,METALLIC DK GRY</t>
    <phoneticPr fontId="88" type="noConversion"/>
  </si>
  <si>
    <t>100%</t>
    <phoneticPr fontId="88" type="noConversion"/>
  </si>
  <si>
    <t>BZL,AU DECO,METALLIC CHMPGN</t>
    <phoneticPr fontId="88" type="noConversion"/>
  </si>
  <si>
    <t>DIE CUT,ADHESIVE,PCB-CHASSIS</t>
    <phoneticPr fontId="88" type="noConversion"/>
  </si>
  <si>
    <t>BZL,DECO,REAR,METALLIC CHMPGN</t>
    <phoneticPr fontId="88" type="noConversion"/>
  </si>
  <si>
    <t>DIE CUT,KAPTON, UNIVERSAL, 25.0 X 5.0</t>
    <phoneticPr fontId="88" type="noConversion"/>
  </si>
  <si>
    <t>DIE CUT,KAPTON,15.0MM X 5.0MM</t>
    <phoneticPr fontId="88" type="noConversion"/>
  </si>
  <si>
    <t>DIE CUT,KAPTON, UNIVERSAL, 7 X 4</t>
  </si>
  <si>
    <t>USA VZW - CHAMPAGNE,SS,LEATHER 32GB</t>
    <phoneticPr fontId="88" type="noConversion"/>
  </si>
  <si>
    <t>DIE CUT,LINER,LENS,NO BRANDING</t>
    <phoneticPr fontId="88" type="noConversion"/>
  </si>
  <si>
    <t>01018221101W</t>
  </si>
  <si>
    <t>BZL,AU DECO,METALLIC BLK</t>
  </si>
  <si>
    <t>01018765001W</t>
  </si>
  <si>
    <t>01018766001W</t>
  </si>
  <si>
    <t>ACCY,DRY WIPE</t>
  </si>
  <si>
    <t>ACCY,WET WIPE</t>
  </si>
  <si>
    <t>Changed 11017866003 to 11017866004 DIE CUT,ADHESIVE(Hard Cut)
Changed 01018108005W to 01018418003W ASSY,HSG,LENS W/FRONT HOUSING,PSA,BLACK,ROW,KINZIE(Hard Cut)
Changed 01018418006W to 01018418004W ASSY,HSG,LENS W/ FRNT HOUSING,PSA,WHITE,KINZIE (Hard Cut)
Moved 01018417005W, 35014411001, 35014411002, 01018356001W, 01018356002W, 01018594001W, 11017958001, 11018001001, 11017623018 to Optional
Canceled 11017924001, 11017924002, 11017924003, 11017924007 DIE CUT,LINER,LENS,CUSTOM
Canceled 11014905004 DIE CUT,KAPTON
Added 11018017001 DIE CUT,LINER,LENS,NO BRANDING 
Changed 11014905097 Qty from 3 to 1
Added 11014905012, 11017623081, 11017623172 DIE CUT,KAPTON</t>
  </si>
  <si>
    <t>BZL,DECO,REAR,METALLIC DK GRY</t>
  </si>
  <si>
    <t>ASSY,DROID LOGO,DARK MTLC GRAY,KINZIE</t>
  </si>
  <si>
    <t>DIE CUT,ADHESIVE,INLAY,REAR COVER</t>
  </si>
  <si>
    <t>ASSY,HSG,INLAY,NYLON,BLACK,ROW,REAR CVR</t>
  </si>
  <si>
    <t>05014559001W</t>
  </si>
  <si>
    <t>01018772001W</t>
  </si>
  <si>
    <t>51016051018</t>
  </si>
  <si>
    <t>51016327001</t>
  </si>
  <si>
    <t>51016328001</t>
  </si>
  <si>
    <t>IC,PWR MANGEMENT SM,QFE2101</t>
  </si>
  <si>
    <t>IC,PWR MANGEMENT,SM,PMI8994</t>
  </si>
  <si>
    <t>IC,PWR MANGEMENT,SM,PM8994</t>
  </si>
  <si>
    <t>U8000</t>
  </si>
  <si>
    <t>U2500</t>
  </si>
  <si>
    <t>U2000</t>
  </si>
  <si>
    <t>01018789602W</t>
    <phoneticPr fontId="88" type="noConversion"/>
  </si>
  <si>
    <t>01018789402W</t>
    <phoneticPr fontId="88" type="noConversion"/>
  </si>
  <si>
    <t>01018789502W</t>
    <phoneticPr fontId="88" type="noConversion"/>
  </si>
  <si>
    <t>01018789702W</t>
    <phoneticPr fontId="88" type="noConversion"/>
  </si>
  <si>
    <t>01018789902W</t>
    <phoneticPr fontId="88" type="noConversion"/>
  </si>
  <si>
    <t>01018789202W</t>
    <phoneticPr fontId="88" type="noConversion"/>
  </si>
  <si>
    <t>01018789008W</t>
    <phoneticPr fontId="88" type="noConversion"/>
  </si>
  <si>
    <t>01018789204W</t>
    <phoneticPr fontId="88" type="noConversion"/>
  </si>
  <si>
    <t>01018789009W</t>
    <phoneticPr fontId="88" type="noConversion"/>
  </si>
  <si>
    <t xml:space="preserve">ASSY,HSG,SIM TRAY,SERVICE,DARK GRAY,BOUNCE,VZW </t>
    <phoneticPr fontId="88" type="noConversion"/>
  </si>
  <si>
    <t xml:space="preserve">ASSY,HSG,SIM TRAY,SERVICE,SILVER,BOUNCE,VZW </t>
    <phoneticPr fontId="88" type="noConversion"/>
  </si>
  <si>
    <t>ASSY,HSG,SIM TRAY,SERVICE,CHAMPAGNE,BOUNCE,VZW</t>
    <phoneticPr fontId="88" type="noConversion"/>
  </si>
  <si>
    <t xml:space="preserve">ASSY,HSG,SIM TRAY,SERVICE,DARK GRAY,BOUNCE,CHINA </t>
    <phoneticPr fontId="88" type="noConversion"/>
  </si>
  <si>
    <t xml:space="preserve">ASSY,HSG,SIM TRAY,SERVICE,SILVER,BOUNCE,CHINA </t>
    <phoneticPr fontId="88" type="noConversion"/>
  </si>
  <si>
    <t xml:space="preserve">ASSY,HSG,SIM TRAY,SERVICE,DARK GRAY,BOUNCE,COLUMBIA </t>
    <phoneticPr fontId="88" type="noConversion"/>
  </si>
  <si>
    <t xml:space="preserve">ASSY,HSG,SIM TRAY,SERVICE,DARK GRAY,BOUNCE,MEXICO </t>
    <phoneticPr fontId="88" type="noConversion"/>
  </si>
  <si>
    <t xml:space="preserve">ASSY,HSG,SIM TRAY,SERVICE,DARK GRAY,BOUNCE,BRAZIL </t>
    <phoneticPr fontId="88" type="noConversion"/>
  </si>
  <si>
    <t xml:space="preserve">ASSY,HSG,SIM TRAY,SERVICE,DARK GRAY,BOUNCE,AUSTRALIA </t>
    <phoneticPr fontId="88" type="noConversion"/>
  </si>
  <si>
    <t>Plain SIM TRAY: 01018377007W or 01018377107W</t>
    <phoneticPr fontId="88" type="noConversion"/>
  </si>
  <si>
    <t>Plain SIM TRAY: 01018377002W or 01018377102W</t>
    <phoneticPr fontId="88" type="noConversion"/>
  </si>
  <si>
    <t>Plain SIM TRAY: 01018377008W or 01018377108W</t>
    <phoneticPr fontId="88" type="noConversion"/>
  </si>
  <si>
    <t>Plain SIM TRAY: 01018377004W or 01018377004W</t>
    <phoneticPr fontId="88" type="noConversion"/>
  </si>
  <si>
    <t>Plain SIM TRAY: 01018377009W or 01018377109W</t>
    <phoneticPr fontId="88" type="noConversion"/>
  </si>
  <si>
    <t>01018772004W</t>
    <phoneticPr fontId="88" type="noConversion"/>
  </si>
  <si>
    <t>01018772005W</t>
    <phoneticPr fontId="88" type="noConversion"/>
  </si>
  <si>
    <t>01018772006W</t>
    <phoneticPr fontId="88" type="noConversion"/>
  </si>
  <si>
    <t>01018772008W</t>
    <phoneticPr fontId="88" type="noConversion"/>
  </si>
  <si>
    <t>01018772010W</t>
    <phoneticPr fontId="88" type="noConversion"/>
  </si>
  <si>
    <t>01018772011W</t>
    <phoneticPr fontId="88" type="noConversion"/>
  </si>
  <si>
    <t>01018772020W</t>
    <phoneticPr fontId="88" type="noConversion"/>
  </si>
  <si>
    <t>01018772021W</t>
    <phoneticPr fontId="88" type="noConversion"/>
  </si>
  <si>
    <t xml:space="preserve">ASSY,HSG,REAR BAND,DARK GRAY,BOUNCE,COLUMBIA,SERVICE </t>
    <phoneticPr fontId="88" type="noConversion"/>
  </si>
  <si>
    <t xml:space="preserve">ASSY,HSG,REAR BAND,DARK GRAY,BOUNCE,MEXICO,SERVICE </t>
    <phoneticPr fontId="88" type="noConversion"/>
  </si>
  <si>
    <t xml:space="preserve">ASSY,HSG,REAR BAND,DARK GRAY,BOUNCE,BRAZIL,SERVICE </t>
    <phoneticPr fontId="88" type="noConversion"/>
  </si>
  <si>
    <t xml:space="preserve">ASSY,HSG,REAR BAND,DARK GRAY,BOUNCE,AUSTRALIA,SERVICE </t>
    <phoneticPr fontId="88" type="noConversion"/>
  </si>
  <si>
    <t xml:space="preserve">ASSY,HSG,REAR BAND,DARK GRAY,BOUNCE,CHINA,SERVICE </t>
    <phoneticPr fontId="88" type="noConversion"/>
  </si>
  <si>
    <t xml:space="preserve">ASSY,HSG,REAR BAND,SILVER,BOUNCE,VZW,SERVICE </t>
    <phoneticPr fontId="88" type="noConversion"/>
  </si>
  <si>
    <t xml:space="preserve">ASSY,HSG,REAR BAND,SILVER,BOUNCE,CHINA,SERVICE </t>
    <phoneticPr fontId="88" type="noConversion"/>
  </si>
  <si>
    <t xml:space="preserve">ASSY,HSG,REAR BAND,CHAMPAGNE,BOUNCE,VZW,SERVICE </t>
    <phoneticPr fontId="88" type="noConversion"/>
  </si>
  <si>
    <t>Plain Rear: 01018412001W or 01018412101W</t>
    <phoneticPr fontId="88" type="noConversion"/>
  </si>
  <si>
    <t>Plain Rear: 01018412002W or 01018412102W</t>
    <phoneticPr fontId="88" type="noConversion"/>
  </si>
  <si>
    <t>Plain Rear: 01018412003W or 01018412103W</t>
    <phoneticPr fontId="88" type="noConversion"/>
  </si>
  <si>
    <t>01018772002W</t>
    <phoneticPr fontId="88" type="noConversion"/>
  </si>
  <si>
    <t xml:space="preserve">ASSY,HSG,REAR BAND,DARK GRAY,BOUNCE,EMEA,SERVICE </t>
    <phoneticPr fontId="88" type="noConversion"/>
  </si>
  <si>
    <t>100%</t>
    <phoneticPr fontId="88" type="noConversion"/>
  </si>
  <si>
    <t>DIE CUT,ADHES,CAMERA,DECO</t>
    <phoneticPr fontId="88" type="noConversion"/>
  </si>
  <si>
    <t xml:space="preserve">Rear bezel adhesive </t>
    <phoneticPr fontId="88" type="noConversion"/>
  </si>
  <si>
    <t>01018418003W</t>
  </si>
  <si>
    <t>01018418004W</t>
  </si>
  <si>
    <t>94%</t>
    <phoneticPr fontId="88" type="noConversion"/>
  </si>
  <si>
    <t>NA</t>
    <phoneticPr fontId="88" type="noConversion"/>
  </si>
  <si>
    <t>Universal Press - Weight Set</t>
  </si>
  <si>
    <r>
      <t>A</t>
    </r>
    <r>
      <rPr>
        <sz val="11"/>
        <color theme="1"/>
        <rFont val="宋体"/>
        <family val="2"/>
        <scheme val="minor"/>
      </rPr>
      <t>MS</t>
    </r>
    <phoneticPr fontId="88" type="noConversion"/>
  </si>
  <si>
    <t xml:space="preserve">ASSY,HSG,REAR BAND,DARK GRAY,BOUNCE,VZW,SERVICE </t>
    <phoneticPr fontId="88" type="noConversion"/>
  </si>
  <si>
    <t>India Flipkart - Black Ballistic Nylon 64GB</t>
  </si>
  <si>
    <t xml:space="preserve">USA VZW - DARK GRAY,SS,CSR,32GB,KINZIE </t>
  </si>
  <si>
    <t xml:space="preserve">USA VZW - DARK GRAY,SS,NYLON,32GB,KINZIE </t>
  </si>
  <si>
    <t xml:space="preserve">USA VZW - WHITE,CSR,SS,32GB,KINZIE </t>
  </si>
  <si>
    <t xml:space="preserve">Brazil Nextel/Oi/Retail/TIM/Vivo - BLACK,NYLON,64GB,KINZIE </t>
  </si>
  <si>
    <t>40%</t>
  </si>
  <si>
    <t xml:space="preserve">ASSY,HSG,LENS W/FRONT HOUSING,PSA,WHITE,ROW,KINZIE </t>
  </si>
  <si>
    <t>Alternate 01018418002W</t>
  </si>
  <si>
    <t>DIE CUT,KAPTON, UNIVERSAL, 8 X 5</t>
    <phoneticPr fontId="88" type="noConversion"/>
  </si>
  <si>
    <t>1.4</t>
  </si>
  <si>
    <t>1.1</t>
  </si>
  <si>
    <t>ASSY,HSG,FRNT CHASSIS,30%ALBALLOY,KINZIE</t>
    <phoneticPr fontId="88" type="noConversion"/>
  </si>
  <si>
    <t>1.3</t>
  </si>
  <si>
    <t>1.1.1</t>
  </si>
  <si>
    <t>1.1.2</t>
  </si>
  <si>
    <t>1.1.3</t>
  </si>
  <si>
    <t>11017842002</t>
  </si>
  <si>
    <t>1.1.4</t>
  </si>
  <si>
    <t>75016117001</t>
  </si>
  <si>
    <t>1.1.5</t>
  </si>
  <si>
    <t>1.1.6</t>
  </si>
  <si>
    <t>75016142001</t>
  </si>
  <si>
    <t>1.1.7</t>
  </si>
  <si>
    <t>1.1.8</t>
  </si>
  <si>
    <t>11017948001</t>
  </si>
  <si>
    <t>1.1.9</t>
  </si>
  <si>
    <t>1.1.10</t>
  </si>
  <si>
    <t>01018772007W</t>
  </si>
  <si>
    <t>01018789802W</t>
  </si>
  <si>
    <t xml:space="preserve">ASSY,HSG,SIM TRAY,SERVICE,DARK GRAY,BOUNCE,INDIA </t>
  </si>
  <si>
    <t xml:space="preserve">ASSY,HSG,REAR BAND,DARK GRAY,BOUNCE,INDIA,SERVICE </t>
  </si>
  <si>
    <t>LED calibration fixture</t>
  </si>
  <si>
    <t>3-00-E2-10000</t>
  </si>
  <si>
    <t>Lens Liner Alignment fixture</t>
  </si>
  <si>
    <t>3-00-E3-10000</t>
  </si>
  <si>
    <r>
      <t>A</t>
    </r>
    <r>
      <rPr>
        <sz val="11"/>
        <color theme="1"/>
        <rFont val="宋体"/>
        <family val="2"/>
        <scheme val="minor"/>
      </rPr>
      <t>MS</t>
    </r>
    <phoneticPr fontId="88" type="noConversion"/>
  </si>
  <si>
    <t>Inlay Adhesive fixture</t>
  </si>
  <si>
    <t>3-00-E8-10000</t>
    <phoneticPr fontId="88" type="noConversion"/>
  </si>
  <si>
    <r>
      <t>A</t>
    </r>
    <r>
      <rPr>
        <sz val="11"/>
        <color theme="1"/>
        <rFont val="宋体"/>
        <family val="2"/>
        <scheme val="minor"/>
      </rPr>
      <t>MS</t>
    </r>
    <phoneticPr fontId="88" type="noConversion"/>
  </si>
  <si>
    <t>3-00-E5-10000</t>
    <phoneticPr fontId="88" type="noConversion"/>
  </si>
  <si>
    <t>3-00-E1-10000</t>
    <phoneticPr fontId="88" type="noConversion"/>
  </si>
  <si>
    <t>3-00-D9-10000</t>
    <phoneticPr fontId="88" type="noConversion"/>
  </si>
  <si>
    <t>Updated XCVRs according NPI dashboard in Main XCVR list (Yellow contents are updated).
Deleted SJUG7436AA/SJUG7367AA from Main XCVR list.
Add Laser Etch Parts for SBOM, delete Plain parts from SBOM. Deleted some parts from SBOM according MBOM change. 
Add some parts according MBOM change in SBOM. Add PWR managerment IC in L3 part list.
Add 11017833001, 01018765001W and 01018766001W for service.
SJUG7676AA for India have no MBOM from PDM, will update next time.</t>
    <phoneticPr fontId="88" type="noConversion"/>
  </si>
  <si>
    <t>Add 1 required service fixture and 3 optional service fixture in Required Fxtures sheet.</t>
    <phoneticPr fontId="88" type="noConversion"/>
  </si>
  <si>
    <t>31.1</t>
  </si>
  <si>
    <t>2</t>
  </si>
  <si>
    <t>Updated Exploded view and Item number</t>
  </si>
  <si>
    <t>8</t>
  </si>
  <si>
    <t>9</t>
  </si>
  <si>
    <t>16</t>
  </si>
  <si>
    <t>17</t>
  </si>
  <si>
    <t>Heat Spreader on Battery</t>
  </si>
  <si>
    <t>IR Flex Conn Kaption</t>
  </si>
  <si>
    <t>Display Conn Kapton</t>
  </si>
  <si>
    <t>SJUG7676AA</t>
  </si>
  <si>
    <t>SJUG7549AA</t>
  </si>
  <si>
    <t>Ass'y can't be spearated.</t>
  </si>
  <si>
    <t>Square Pad under Flash PCB</t>
  </si>
  <si>
    <t>19</t>
  </si>
  <si>
    <t>20</t>
  </si>
  <si>
    <r>
      <t>Colombia Retail</t>
    </r>
    <r>
      <rPr>
        <sz val="11"/>
        <rFont val="宋体"/>
        <family val="2"/>
        <scheme val="minor"/>
      </rPr>
      <t xml:space="preserve"> - Black/Leather 64GB</t>
    </r>
  </si>
  <si>
    <t>1.7 - Ben</t>
  </si>
  <si>
    <t>1.4 - Ben</t>
  </si>
  <si>
    <t>1.5 - GJ</t>
  </si>
  <si>
    <t>1.6 - GJ</t>
  </si>
  <si>
    <t>1.2 - GJ</t>
  </si>
  <si>
    <t>1.1 - GJ</t>
  </si>
  <si>
    <t>1.0 - GJ</t>
  </si>
  <si>
    <t>Preliminary Release</t>
  </si>
  <si>
    <t>1.3 - Ben</t>
  </si>
  <si>
    <t>S-XT158x-G</t>
  </si>
  <si>
    <t>1.8-GJ</t>
  </si>
  <si>
    <t>0Q97/QFI</t>
  </si>
  <si>
    <t>XT1580(Bounce ROW)</t>
  </si>
  <si>
    <t>WCDMA 850/900/1900/2100, CDMA 1900/2100, GSM 850/900/1800/1900,
   LTE Band 01/02/03/04/05/07/08/12/13/17/20/25/28/40, LTE CAT CAT 6,
   HSDPA 1.2 Mbps (Category 1/2), CDMA 1X, WiFi 802.11a/ac/b/c/g/n/MIMO,
   Bluetooth Class 4.1 LE Version 4.0 LE+EDR, NFC,
   aGPS (assisted)/AGPS (autonomous)</t>
  </si>
  <si>
    <t>WCDMA 850/900/1900/2100, CDMA 1900/2100, GSM 850/900/1800/1900,
   LTE Band 01/02/03/04/05/07/08/12/13/17/20/25/28/40, LTE CAT CAT 6,
   HSDPA 1.2 Mbps (Category 1/2), CDMA 1X, WiFi 802.11a/ac/b/c/g/n/MIMO,
   Bluetooth Class 4.1 LE, NFC,
   aGPS (assisted)/AGPS (autonomous)</t>
  </si>
  <si>
    <t>0Q78/QCX</t>
  </si>
  <si>
    <t>CDMA BC0, LTE Band 01/03/04/07/17/20/26/38/40/41, LTE CAT CAT 6,
   HSDPA 1.2 Mbps (Category 1/2), CDMA 1X, WiFi 802.11a/ac/b/c/g/n/MIMO,
   Bluetooth Class 4.1 LE Version 4.0 LE+EDR, NFC,
   aGPS (assisted)/AGPS (autonomous)</t>
  </si>
  <si>
    <t>3-00-E6-10000</t>
  </si>
  <si>
    <t>AMS</t>
  </si>
  <si>
    <t>Black Box Enclosure for LED Fixture for camera LED calibration</t>
  </si>
  <si>
    <t>ASSY,HSG,INLAY,LEATHER,BLACK PEBBLE,ROW,</t>
  </si>
  <si>
    <t>SJUG7506AA White Silver 64GB</t>
  </si>
  <si>
    <t>SJUG7504AA Black Leather 64GB</t>
  </si>
  <si>
    <t>SLG6842AA</t>
  </si>
  <si>
    <t>ASSY,PWA,MN,64GB,BOUNCE,CHINA,ROW</t>
  </si>
  <si>
    <t>ASSY,HSG,INLAY,CSR,BLACK,REAR CVR</t>
  </si>
  <si>
    <t xml:space="preserve">ASSY,HSG,SIM TRAY,SERVICE,DARK GRAY,BOUNCE,EMEA </t>
  </si>
  <si>
    <t>01018789007W</t>
  </si>
  <si>
    <t>SJUG7676AA Black Ballistic Nylon 64GB</t>
  </si>
  <si>
    <t>SJUG7549AA Black Ballistic Nylon 32GB</t>
  </si>
  <si>
    <t xml:space="preserve">GROM,SUPPORT,DISPLAY FLX </t>
  </si>
  <si>
    <t>11%</t>
    <phoneticPr fontId="88" type="noConversion"/>
  </si>
  <si>
    <t>01018418003W</t>
    <phoneticPr fontId="88" type="noConversion"/>
  </si>
  <si>
    <t>SJUG7389AA Black Nylon 64GB</t>
    <phoneticPr fontId="88" type="noConversion"/>
  </si>
  <si>
    <t>01018418004W</t>
    <phoneticPr fontId="88" type="noConversion"/>
  </si>
  <si>
    <t>NA</t>
    <phoneticPr fontId="88" type="noConversion"/>
  </si>
  <si>
    <t>05014599001W</t>
    <phoneticPr fontId="88" type="noConversion"/>
  </si>
  <si>
    <t>1.Chang PRC XCVR from 32G to 64G
2.Delete SJUG7434AA from Indonesia and SEA from Main sheet's XCVR list (SEA1 (Viet&amp;Thai), SEA2 (Sing, Malay&amp; HK), Indonesia and Philipinnes).
3.Updated Technology and APC/DP Segment Codes according updated NPI dashboard in product matrix list.
4.Updated SBOM parant part number from S-XT158x to S-XT158x-G.
5.Add 11018124001, 05014599001W into L2 Part list, and add 11017913001 as optional part with yellow colored.
6.Change Universal Press - Weight Set fixture from Optional to Required, Add LED Fixture for camera LED calibration as Optional fixture.</t>
    <phoneticPr fontId="88" type="noConversion"/>
  </si>
  <si>
    <t>DIE CUT,P2I MSK TAPE</t>
    <phoneticPr fontId="88" type="noConversion"/>
  </si>
  <si>
    <t>SJUG7504AA</t>
    <phoneticPr fontId="88" type="noConversion"/>
  </si>
  <si>
    <t>SJUG7506AA</t>
    <phoneticPr fontId="88" type="noConversion"/>
  </si>
  <si>
    <t>PRC Retail - Black/Leather 64GB</t>
  </si>
  <si>
    <t>PRC Retail - White/Silver 64GB</t>
  </si>
  <si>
    <t>3-00-F6-10000</t>
  </si>
  <si>
    <r>
      <t>A</t>
    </r>
    <r>
      <rPr>
        <sz val="11"/>
        <color theme="1"/>
        <rFont val="宋体"/>
        <family val="2"/>
        <scheme val="minor"/>
      </rPr>
      <t>MS</t>
    </r>
    <phoneticPr fontId="88" type="noConversion"/>
  </si>
  <si>
    <t>Bounce Chassis Screw Guide fixture</t>
    <phoneticPr fontId="88" type="noConversion"/>
  </si>
  <si>
    <t>1. Add Bounce Chassis Screw Guide fixture as required service fixture</t>
    <phoneticPr fontId="88" type="noConversion"/>
  </si>
  <si>
    <r>
      <t>1</t>
    </r>
    <r>
      <rPr>
        <sz val="11"/>
        <color theme="1"/>
        <rFont val="宋体"/>
        <family val="2"/>
        <scheme val="minor"/>
      </rPr>
      <t>.9-GJ</t>
    </r>
    <phoneticPr fontId="88" type="noConversion"/>
  </si>
  <si>
    <t>SJUG7765AA</t>
    <phoneticPr fontId="88" type="noConversion"/>
  </si>
  <si>
    <t>India Retail - White 32GB</t>
    <phoneticPr fontId="88" type="noConversion"/>
  </si>
  <si>
    <t>India Retail - White 64GB</t>
    <phoneticPr fontId="88" type="noConversion"/>
  </si>
  <si>
    <t>SJUG7381AA</t>
    <phoneticPr fontId="88" type="noConversion"/>
  </si>
  <si>
    <t>BZL,AU DECO,METALLIC BLACK - REWORK</t>
    <phoneticPr fontId="88" type="noConversion"/>
  </si>
  <si>
    <t>BZL,AU DECO,METALLIC SILVER - REWORK</t>
    <phoneticPr fontId="88" type="noConversion"/>
  </si>
  <si>
    <t>BZL,AU DECO,METALLIC DARK GREY - REWORK</t>
    <phoneticPr fontId="88" type="noConversion"/>
  </si>
  <si>
    <t>BZL,AU DECO,METALLIC CHAMPAGNE - REWORK</t>
    <phoneticPr fontId="88" type="noConversion"/>
  </si>
  <si>
    <t>For approved rework process</t>
    <phoneticPr fontId="88" type="noConversion"/>
  </si>
  <si>
    <r>
      <t>2</t>
    </r>
    <r>
      <rPr>
        <sz val="11"/>
        <color theme="1"/>
        <rFont val="宋体"/>
        <family val="2"/>
        <scheme val="minor"/>
      </rPr>
      <t>.0-GJ</t>
    </r>
    <phoneticPr fontId="88" type="noConversion"/>
  </si>
  <si>
    <t>Australia Telstra - Black Ballistic Nylon 32GB</t>
    <phoneticPr fontId="88" type="noConversion"/>
  </si>
  <si>
    <t>United Kingdom/MEA Retail - Black Ballistic Nylon 32GB</t>
    <phoneticPr fontId="88" type="noConversion"/>
  </si>
  <si>
    <t>1. Delete SJUG7381AA for Australia Telstra and United Kingdom/MEA Retail from XCVR list.
2. Add SJUG7765AA,SJUG7766AA,SJUG7767AA,SJUG7768AA in XCVR list.
3. Add 13014299002,13014299003,13014299004,13014299005 as Optional parts only for refurbishment.</t>
    <phoneticPr fontId="88" type="noConversion"/>
  </si>
  <si>
    <t>India Retail - Gray Nylon 32GB</t>
    <phoneticPr fontId="88" type="noConversion"/>
  </si>
  <si>
    <t>SJUG7767AA</t>
    <phoneticPr fontId="88" type="noConversion"/>
  </si>
  <si>
    <t>India Retail - Gray Nylon 64GB</t>
    <phoneticPr fontId="88" type="noConversion"/>
  </si>
  <si>
    <t>SJUG7766AA</t>
    <phoneticPr fontId="88" type="noConversion"/>
  </si>
  <si>
    <t>SJUG7766AA White 32GB</t>
    <phoneticPr fontId="88" type="noConversion"/>
  </si>
  <si>
    <t>SJUG7768AA</t>
    <phoneticPr fontId="88" type="noConversion"/>
  </si>
  <si>
    <t>SJUG7768AA White 64GB</t>
    <phoneticPr fontId="88" type="noConversion"/>
  </si>
  <si>
    <t>IC,SM,MSM8994,19.2MHZ </t>
    <phoneticPr fontId="88" type="noConversion"/>
  </si>
  <si>
    <t>U1000</t>
    <phoneticPr fontId="88" type="noConversion"/>
  </si>
  <si>
    <t>XT1580</t>
    <phoneticPr fontId="88" type="noConversion"/>
  </si>
  <si>
    <t>SJUG7434AA</t>
    <phoneticPr fontId="88" type="noConversion"/>
  </si>
  <si>
    <t>Russia Retail - Black/Leather SS_32GB</t>
    <phoneticPr fontId="88" type="noConversion"/>
  </si>
  <si>
    <t>Ukraine Retail - Black/Leather SS_32GB</t>
    <phoneticPr fontId="88" type="noConversion"/>
  </si>
  <si>
    <t>51016314001    </t>
    <phoneticPr fontId="88" type="noConversion"/>
  </si>
  <si>
    <t>ASSY,HSG,REAR BAND,TIN SILVER,KINZIE</t>
    <phoneticPr fontId="88" type="noConversion"/>
  </si>
  <si>
    <t>ASSY,HSG,SIM DOOR,FULL FLOOR TRAY,LIGHT</t>
    <phoneticPr fontId="88" type="noConversion"/>
  </si>
  <si>
    <t>01018377004W</t>
    <phoneticPr fontId="88" type="noConversion"/>
  </si>
  <si>
    <t>01018412002W</t>
    <phoneticPr fontId="88" type="noConversion"/>
  </si>
  <si>
    <t>1. Add SJUG7434AA for Ukraine Retail.
2. Delete SJUG7765AA/SJUG7767AA from India XCVRs
3. Add 51016314001 IC in L3 Part list for PRC PCBA repairing.
4. Add 01018377004W/01018412002W for India new added XCVRs as Plain</t>
    <phoneticPr fontId="88" type="noConversion"/>
  </si>
  <si>
    <t>2.1-GJ</t>
    <phoneticPr fontId="88" type="noConversion"/>
  </si>
  <si>
    <t>ASSY,HSG,INLAY,NYLON,BRAY,ROW,REAR CVR</t>
    <phoneticPr fontId="88" type="noConversion"/>
  </si>
  <si>
    <t>94%</t>
    <phoneticPr fontId="88" type="noConversion"/>
  </si>
  <si>
    <t>For India Gray variants</t>
    <phoneticPr fontId="88" type="noConversion"/>
  </si>
  <si>
    <t>For India Black variants</t>
    <phoneticPr fontId="88" type="noConversion"/>
  </si>
  <si>
    <t>01018221102W</t>
    <phoneticPr fontId="88" type="noConversion"/>
  </si>
  <si>
    <t>2.2-GJ</t>
    <phoneticPr fontId="88" type="noConversion"/>
  </si>
  <si>
    <t>1. Add 01018221102W Inlay housing cover for India Gray variants (Same XCVRs with Black XCVRs-SJUG7549AA/SJUG7676AA)</t>
    <phoneticPr fontId="88" type="noConversion"/>
  </si>
  <si>
    <t>SJUG7381AA Black Nylon 32GB</t>
    <phoneticPr fontId="88" type="noConversion"/>
  </si>
  <si>
    <t>XT1585</t>
    <phoneticPr fontId="88" type="noConversion"/>
  </si>
  <si>
    <t>SJUG7418AA</t>
    <phoneticPr fontId="88" type="noConversion"/>
  </si>
  <si>
    <t>2.3-GJ</t>
    <phoneticPr fontId="88" type="noConversion"/>
  </si>
  <si>
    <t xml:space="preserve">USA VZW - BLACK,METALLIC RED,64GB,KINZIE </t>
    <phoneticPr fontId="88" type="noConversion"/>
  </si>
  <si>
    <t>SJUG7418AA BLACK,METALLIC RED 64GB</t>
    <phoneticPr fontId="88" type="noConversion"/>
  </si>
  <si>
    <t>01018412005W</t>
    <phoneticPr fontId="88" type="noConversion"/>
  </si>
  <si>
    <t>ASSY,HSG,REAR BAND,RED,KINZIE</t>
    <phoneticPr fontId="88" type="noConversion"/>
  </si>
  <si>
    <t>01018377010W</t>
    <phoneticPr fontId="88" type="noConversion"/>
  </si>
  <si>
    <t>ASSY,HSG,SIM DOOR, FULL FLOOR TRAY,SINGLE SIM,RED,KINZIE</t>
    <phoneticPr fontId="88" type="noConversion"/>
  </si>
  <si>
    <t>ASSY,HSG,LENS W/ FRNT HOUSING,PSA,BLACK,KINZIE</t>
    <phoneticPr fontId="88" type="noConversion"/>
  </si>
  <si>
    <t>01018229007W</t>
    <phoneticPr fontId="88" type="noConversion"/>
  </si>
  <si>
    <t>ASSY,DROID LOGO,RED,KINZIE</t>
    <phoneticPr fontId="88" type="noConversion"/>
  </si>
  <si>
    <t>01018403004W</t>
    <phoneticPr fontId="88" type="noConversion"/>
  </si>
  <si>
    <t>ASSY,CAMR DECO,BLACK</t>
    <phoneticPr fontId="88" type="noConversion"/>
  </si>
  <si>
    <t>BZL,AU DECO,METALLIC RED</t>
    <phoneticPr fontId="88" type="noConversion"/>
  </si>
  <si>
    <t>100%</t>
    <phoneticPr fontId="88" type="noConversion"/>
  </si>
  <si>
    <t>ASSY,HSG,INLAY,NYLON,BLACK,REAR CVR</t>
    <phoneticPr fontId="88" type="noConversion"/>
  </si>
  <si>
    <t>94%</t>
    <phoneticPr fontId="88" type="noConversion"/>
  </si>
  <si>
    <t>BZL,DECO,REAR,METALLIC RED</t>
    <phoneticPr fontId="88" type="noConversion"/>
  </si>
  <si>
    <t>SCRN,MESH,EARPIECE,TOP</t>
    <phoneticPr fontId="88" type="noConversion"/>
  </si>
  <si>
    <t>DIE CUT,ADHESIVE,PSA,MAIN LENS,NITTO 57125SSB</t>
    <phoneticPr fontId="88" type="noConversion"/>
  </si>
  <si>
    <t>01018392001W</t>
    <phoneticPr fontId="88" type="noConversion"/>
  </si>
  <si>
    <t>DIE CUT,ADHESIVE,BOTTOM</t>
    <phoneticPr fontId="88" type="noConversion"/>
  </si>
  <si>
    <t>01018418002W</t>
  </si>
  <si>
    <t>ASSY,HSG,LENS W/ FRNT HOUSING,PSA,WHITE,</t>
    <phoneticPr fontId="88" type="noConversion"/>
  </si>
  <si>
    <t>40%</t>
    <phoneticPr fontId="88" type="noConversion"/>
  </si>
  <si>
    <t>Alternate 01018418001W</t>
    <phoneticPr fontId="88" type="noConversion"/>
  </si>
  <si>
    <t>01018418001W</t>
    <phoneticPr fontId="88" type="noConversion"/>
  </si>
  <si>
    <t>ASSY,HSG,LENS W/FRONT HOUSING,PSA,BLACK,ROW,KINZIE</t>
    <phoneticPr fontId="88" type="noConversion"/>
  </si>
  <si>
    <t>01018221001W</t>
    <phoneticPr fontId="88" type="noConversion"/>
  </si>
  <si>
    <t>1. Add SJUG7418AA for USA VZW in Main XCVR list.
2. Add 01018418001W/01018418002W, delete the two from Alternate parts. Update ASSY,HSG,LENS W/FRONT HOUSING with different XCVRs.
3. Add 01018377010W/01018412005W/01018221001W for the new added XCVR-SJUG7418AA.</t>
    <phoneticPr fontId="88" type="noConversion"/>
  </si>
  <si>
    <t xml:space="preserve">DIODE,TRANSIENT SUPPRESSOR,5V,SM,BIDIR ESD PROT TVS DIODE </t>
    <phoneticPr fontId="88" type="noConversion"/>
  </si>
  <si>
    <t>VR502</t>
    <phoneticPr fontId="88" type="noConversion"/>
  </si>
  <si>
    <t>a</t>
    <phoneticPr fontId="88" type="noConversion"/>
  </si>
  <si>
    <t>a</t>
    <phoneticPr fontId="88" type="noConversion"/>
  </si>
  <si>
    <t>1. Add 48014187001 in L3 Part List according FSB.</t>
    <phoneticPr fontId="88" type="noConversion"/>
  </si>
  <si>
    <t>2.4-GJ</t>
    <phoneticPr fontId="88" type="noConversion"/>
  </si>
  <si>
    <t xml:space="preserve">For  Xiamen Plant refurbish </t>
    <phoneticPr fontId="88" type="noConversion"/>
  </si>
  <si>
    <t>07014279001W</t>
    <phoneticPr fontId="88" type="noConversion"/>
  </si>
  <si>
    <t xml:space="preserve">BRACKET,FRONT CAMERA GROUND </t>
    <phoneticPr fontId="88" type="noConversion"/>
  </si>
  <si>
    <t xml:space="preserve">HOUSING,REAR BAND,GRAPHITE GRAY </t>
    <phoneticPr fontId="88" type="noConversion"/>
  </si>
  <si>
    <t xml:space="preserve">COVER,REAR BAND,TIN SILVER </t>
    <phoneticPr fontId="88" type="noConversion"/>
  </si>
  <si>
    <t xml:space="preserve">COVER,REAR BAND,CHAMPAGNE </t>
    <phoneticPr fontId="88" type="noConversion"/>
  </si>
  <si>
    <t xml:space="preserve">DIE CUT,ADHESIVE,REAR ENDO HOUSING </t>
    <phoneticPr fontId="88" type="noConversion"/>
  </si>
  <si>
    <t xml:space="preserve">For  Xiamen Plant refurbish </t>
    <phoneticPr fontId="88" type="noConversion"/>
  </si>
  <si>
    <t>1.Add 07014279001W BRACKET,FRONT CAMERA GROUND 
2.15016347001 HOUSING,REAR BAND,GRAPHITE GRAY 
3.15016347002 COVER,REAR BAND,TIN SILVER  
4.15016347003 COVER,REAR BAND,CHAMPAGNE 
5. 11017832001 DIE CUT,ADHESIVE,REAR ENDO HOUSING 
The above materials are used for xiamen factory refurbish , pay attention to</t>
    <phoneticPr fontId="88" type="noConversion"/>
  </si>
  <si>
    <r>
      <t>2</t>
    </r>
    <r>
      <rPr>
        <sz val="11"/>
        <color theme="1"/>
        <rFont val="宋体"/>
        <family val="2"/>
        <scheme val="minor"/>
      </rPr>
      <t>016/4/1/20</t>
    </r>
    <phoneticPr fontId="88" type="noConversion"/>
  </si>
  <si>
    <r>
      <t>2</t>
    </r>
    <r>
      <rPr>
        <sz val="11"/>
        <color theme="1"/>
        <rFont val="宋体"/>
        <family val="2"/>
        <scheme val="minor"/>
      </rPr>
      <t>.5-Momo</t>
    </r>
    <phoneticPr fontId="88" type="noConversion"/>
  </si>
  <si>
    <t>SJUG7796AA</t>
    <phoneticPr fontId="88" type="noConversion"/>
  </si>
  <si>
    <t>SJUG7797AA</t>
  </si>
  <si>
    <t>Brazil Retail - White,64GB</t>
    <phoneticPr fontId="88" type="noConversion"/>
  </si>
  <si>
    <t xml:space="preserve">Brazil Retail/Vivo - BLACK,NYLON,64GB,KINZIE </t>
    <phoneticPr fontId="88" type="noConversion"/>
  </si>
  <si>
    <t>SJUG7797AA White, 64GB</t>
    <phoneticPr fontId="88" type="noConversion"/>
  </si>
  <si>
    <t>SJUG7796AA BLACK,NYLON,64GB</t>
    <phoneticPr fontId="88" type="noConversion"/>
  </si>
  <si>
    <t>01018412004W</t>
    <phoneticPr fontId="88" type="noConversion"/>
  </si>
  <si>
    <t>ASSY,HSG,REAR BAND,METALLIC DK GRAY,REGU</t>
    <phoneticPr fontId="88" type="noConversion"/>
  </si>
  <si>
    <t>01018595001W</t>
    <phoneticPr fontId="88" type="noConversion"/>
  </si>
  <si>
    <t>ASSY,HSG,FRNT CHASSIS,DISPLAY,DLN,BLACK</t>
    <phoneticPr fontId="88" type="noConversion"/>
  </si>
  <si>
    <t>01018377002W</t>
    <phoneticPr fontId="88" type="noConversion"/>
  </si>
  <si>
    <t>ASSY,HSG,SIM DOOR, FULL FLOOR TRAY,DARK</t>
    <phoneticPr fontId="88" type="noConversion"/>
  </si>
  <si>
    <t>100%</t>
    <phoneticPr fontId="88" type="noConversion"/>
  </si>
  <si>
    <t>BUTTON,POWER,GRAPHITE GRAY,KINZIE</t>
    <phoneticPr fontId="88" type="noConversion"/>
  </si>
  <si>
    <t>NA</t>
    <phoneticPr fontId="88" type="noConversion"/>
  </si>
  <si>
    <t>DIE CUT,TOP PROTECT FILM,BATTERY</t>
    <phoneticPr fontId="88" type="noConversion"/>
  </si>
  <si>
    <t>01018595002W</t>
    <phoneticPr fontId="88" type="noConversion"/>
  </si>
  <si>
    <t>ASSY,HSG,FRNT CHASSIS,DISPLAY,DLN,WHITE</t>
    <phoneticPr fontId="88" type="noConversion"/>
  </si>
  <si>
    <t>01018412006W</t>
    <phoneticPr fontId="88" type="noConversion"/>
  </si>
  <si>
    <t>ASSY,HSG,REAR BAND,METALLIC SILVER,REGUL</t>
    <phoneticPr fontId="88" type="noConversion"/>
  </si>
  <si>
    <t>Brazil</t>
    <phoneticPr fontId="88" type="noConversion"/>
  </si>
  <si>
    <t>2.6-GJ</t>
    <phoneticPr fontId="88" type="noConversion"/>
  </si>
  <si>
    <t>0Q36/QBW</t>
    <phoneticPr fontId="88" type="noConversion"/>
  </si>
  <si>
    <t>XT1585 (Bounce VZW)</t>
    <phoneticPr fontId="88" type="noConversion"/>
  </si>
  <si>
    <t>1. Added SJUG7796AA/SJUG7797AA XCVR for Brazil in Main sheet.
2. Added SJUG7796AA/SJUG7797AA XCVR's new parts in L2 Part List sheet.
3. Changed XT1585 (Bounce VZW) APC code from 0Q78 to 0Q36.</t>
    <phoneticPr fontId="88" type="noConversion"/>
  </si>
  <si>
    <r>
      <t>2016/6/2/21</t>
    </r>
    <r>
      <rPr>
        <sz val="11"/>
        <color theme="1"/>
        <rFont val="宋体"/>
        <family val="2"/>
        <charset val="134"/>
        <scheme val="minor"/>
      </rPr>
      <t/>
    </r>
  </si>
  <si>
    <t>2.7-Anjs</t>
  </si>
  <si>
    <t>1. Cancel 11018124001</t>
  </si>
  <si>
    <t>01018772031W</t>
    <phoneticPr fontId="88" type="noConversion"/>
  </si>
  <si>
    <t>Plain Rear: 01018412005W or 01018412105W</t>
    <phoneticPr fontId="88" type="noConversion"/>
  </si>
  <si>
    <t>101%</t>
  </si>
  <si>
    <t xml:space="preserve">ASSY,HSG,REAR BAND,RED,BOUNCE,VZW,SERVICE </t>
    <phoneticPr fontId="88" type="noConversion"/>
  </si>
  <si>
    <t>01018108006W</t>
    <phoneticPr fontId="88" type="noConversion"/>
  </si>
  <si>
    <t>1. Add 01018772031W for US Etching rear housing</t>
    <phoneticPr fontId="88" type="noConversion"/>
  </si>
  <si>
    <t>2.8-GJ</t>
    <phoneticPr fontId="88" type="noConversion"/>
  </si>
</sst>
</file>

<file path=xl/styles.xml><?xml version="1.0" encoding="utf-8"?>
<styleSheet xmlns="http://schemas.openxmlformats.org/spreadsheetml/2006/main">
  <numFmts count="4">
    <numFmt numFmtId="176" formatCode="_(&quot;$&quot;* #,##0.00_);_(&quot;$&quot;* \(#,##0.00\);_(&quot;$&quot;* &quot;-&quot;??_);_(@_)"/>
    <numFmt numFmtId="177" formatCode="0.0"/>
    <numFmt numFmtId="178" formatCode="[$-409]d\-mmm\-yy;@"/>
    <numFmt numFmtId="179" formatCode="0.0%"/>
  </numFmts>
  <fonts count="104">
    <font>
      <sz val="11"/>
      <color theme="1"/>
      <name val="宋体"/>
      <family val="2"/>
      <scheme val="minor"/>
    </font>
    <font>
      <sz val="11"/>
      <color theme="1"/>
      <name val="宋体"/>
      <family val="2"/>
      <charset val="134"/>
      <scheme val="minor"/>
    </font>
    <font>
      <sz val="10"/>
      <name val="Arial"/>
      <family val="2"/>
    </font>
    <font>
      <b/>
      <sz val="20"/>
      <color indexed="12"/>
      <name val="Arial"/>
      <family val="2"/>
    </font>
    <font>
      <b/>
      <sz val="12"/>
      <color indexed="20"/>
      <name val="Arial"/>
      <family val="2"/>
    </font>
    <font>
      <b/>
      <sz val="10"/>
      <color indexed="20"/>
      <name val="Arial"/>
      <family val="2"/>
    </font>
    <font>
      <sz val="10"/>
      <color indexed="20"/>
      <name val="Arial"/>
      <family val="2"/>
    </font>
    <font>
      <b/>
      <sz val="22"/>
      <color indexed="12"/>
      <name val="Arial"/>
      <family val="2"/>
    </font>
    <font>
      <b/>
      <sz val="12"/>
      <name val="Arial"/>
      <family val="2"/>
    </font>
    <font>
      <b/>
      <sz val="12"/>
      <color indexed="12"/>
      <name val="Arial"/>
      <family val="2"/>
    </font>
    <font>
      <b/>
      <sz val="10"/>
      <color indexed="12"/>
      <name val="Arial"/>
      <family val="2"/>
    </font>
    <font>
      <b/>
      <sz val="24"/>
      <color indexed="12"/>
      <name val="Arial"/>
      <family val="2"/>
    </font>
    <font>
      <b/>
      <sz val="48"/>
      <name val="Arial"/>
      <family val="2"/>
    </font>
    <font>
      <b/>
      <sz val="10"/>
      <name val="Arial"/>
      <family val="2"/>
    </font>
    <font>
      <b/>
      <sz val="22"/>
      <color indexed="11"/>
      <name val="Arial"/>
      <family val="2"/>
    </font>
    <font>
      <sz val="10"/>
      <name val="Geneva"/>
      <family val="2"/>
    </font>
    <font>
      <sz val="10"/>
      <name val="Arial"/>
      <family val="2"/>
    </font>
    <font>
      <sz val="12"/>
      <name val="Arial"/>
      <family val="2"/>
    </font>
    <font>
      <b/>
      <sz val="14"/>
      <name val="Arial"/>
      <family val="2"/>
    </font>
    <font>
      <sz val="11"/>
      <color theme="1"/>
      <name val="宋体"/>
      <family val="2"/>
      <scheme val="minor"/>
    </font>
    <font>
      <b/>
      <sz val="8"/>
      <color indexed="12"/>
      <name val="Arial"/>
      <family val="2"/>
    </font>
    <font>
      <sz val="10"/>
      <name val="Webdings"/>
      <family val="1"/>
      <charset val="2"/>
    </font>
    <font>
      <sz val="14"/>
      <name val="宋体"/>
      <family val="2"/>
      <scheme val="minor"/>
    </font>
    <font>
      <sz val="11"/>
      <name val="宋体"/>
      <family val="2"/>
      <scheme val="minor"/>
    </font>
    <font>
      <b/>
      <sz val="18"/>
      <color theme="3"/>
      <name val="宋体"/>
      <family val="2"/>
      <scheme val="major"/>
    </font>
    <font>
      <b/>
      <sz val="15"/>
      <color theme="3"/>
      <name val="宋体"/>
      <family val="2"/>
      <scheme val="minor"/>
    </font>
    <font>
      <b/>
      <sz val="13"/>
      <color theme="3"/>
      <name val="宋体"/>
      <family val="2"/>
      <scheme val="minor"/>
    </font>
    <font>
      <b/>
      <sz val="11"/>
      <color theme="3"/>
      <name val="宋体"/>
      <family val="2"/>
      <scheme val="minor"/>
    </font>
    <font>
      <sz val="11"/>
      <color rgb="FF006100"/>
      <name val="宋体"/>
      <family val="2"/>
      <scheme val="minor"/>
    </font>
    <font>
      <sz val="11"/>
      <color rgb="FF9C0006"/>
      <name val="宋体"/>
      <family val="2"/>
      <scheme val="minor"/>
    </font>
    <font>
      <sz val="11"/>
      <color rgb="FF9C6500"/>
      <name val="宋体"/>
      <family val="2"/>
      <scheme val="minor"/>
    </font>
    <font>
      <sz val="11"/>
      <color rgb="FF3F3F76"/>
      <name val="宋体"/>
      <family val="2"/>
      <scheme val="minor"/>
    </font>
    <font>
      <b/>
      <sz val="11"/>
      <color rgb="FF3F3F3F"/>
      <name val="宋体"/>
      <family val="2"/>
      <scheme val="minor"/>
    </font>
    <font>
      <b/>
      <sz val="11"/>
      <color rgb="FFFA7D00"/>
      <name val="宋体"/>
      <family val="2"/>
      <scheme val="minor"/>
    </font>
    <font>
      <sz val="11"/>
      <color rgb="FFFA7D00"/>
      <name val="宋体"/>
      <family val="2"/>
      <scheme val="minor"/>
    </font>
    <font>
      <b/>
      <sz val="11"/>
      <color theme="0"/>
      <name val="宋体"/>
      <family val="2"/>
      <scheme val="minor"/>
    </font>
    <font>
      <sz val="11"/>
      <color rgb="FFFF0000"/>
      <name val="宋体"/>
      <family val="2"/>
      <scheme val="minor"/>
    </font>
    <font>
      <i/>
      <sz val="11"/>
      <color rgb="FF7F7F7F"/>
      <name val="宋体"/>
      <family val="2"/>
      <scheme val="minor"/>
    </font>
    <font>
      <b/>
      <sz val="11"/>
      <color theme="1"/>
      <name val="宋体"/>
      <family val="2"/>
      <scheme val="minor"/>
    </font>
    <font>
      <sz val="11"/>
      <color theme="0"/>
      <name val="宋体"/>
      <family val="2"/>
      <scheme val="minor"/>
    </font>
    <font>
      <sz val="12"/>
      <color theme="1"/>
      <name val="宋体"/>
      <family val="2"/>
      <charset val="136"/>
      <scheme val="minor"/>
    </font>
    <font>
      <sz val="12"/>
      <name val="新細明體"/>
      <family val="1"/>
      <charset val="136"/>
    </font>
    <font>
      <sz val="12"/>
      <name val="宋体"/>
      <family val="1"/>
      <charset val="136"/>
    </font>
    <font>
      <sz val="11"/>
      <name val="ＭＳ Ｐゴシック"/>
      <family val="2"/>
    </font>
    <font>
      <sz val="11"/>
      <name val="Arial"/>
      <family val="2"/>
    </font>
    <font>
      <sz val="12"/>
      <name val="宋体"/>
      <family val="3"/>
      <charset val="136"/>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1"/>
    </font>
    <font>
      <b/>
      <sz val="11"/>
      <color indexed="8"/>
      <name val="Calibri"/>
      <family val="2"/>
    </font>
    <font>
      <sz val="11"/>
      <color indexed="10"/>
      <name val="Calibri"/>
      <family val="2"/>
    </font>
    <font>
      <sz val="10"/>
      <color rgb="FF000000"/>
      <name val="Arial"/>
      <family val="2"/>
    </font>
    <font>
      <sz val="11"/>
      <color theme="1"/>
      <name val="Arial"/>
      <family val="2"/>
    </font>
    <font>
      <sz val="12"/>
      <color theme="1"/>
      <name val="宋体"/>
      <family val="1"/>
      <charset val="136"/>
      <scheme val="minor"/>
    </font>
    <font>
      <sz val="11"/>
      <color theme="1"/>
      <name val="宋体"/>
      <family val="1"/>
      <charset val="136"/>
      <scheme val="minor"/>
    </font>
    <font>
      <sz val="11"/>
      <color theme="0"/>
      <name val="宋体"/>
      <family val="1"/>
      <charset val="136"/>
      <scheme val="minor"/>
    </font>
    <font>
      <sz val="11"/>
      <color rgb="FF9C6500"/>
      <name val="宋体"/>
      <family val="1"/>
      <charset val="136"/>
      <scheme val="minor"/>
    </font>
    <font>
      <b/>
      <sz val="11"/>
      <color theme="1"/>
      <name val="宋体"/>
      <family val="1"/>
      <charset val="136"/>
      <scheme val="minor"/>
    </font>
    <font>
      <sz val="11"/>
      <color rgb="FF006100"/>
      <name val="宋体"/>
      <family val="1"/>
      <charset val="136"/>
      <scheme val="minor"/>
    </font>
    <font>
      <b/>
      <sz val="11"/>
      <color rgb="FFFA7D00"/>
      <name val="宋体"/>
      <family val="1"/>
      <charset val="136"/>
      <scheme val="minor"/>
    </font>
    <font>
      <sz val="11"/>
      <color rgb="FFFA7D00"/>
      <name val="宋体"/>
      <family val="1"/>
      <charset val="136"/>
      <scheme val="minor"/>
    </font>
    <font>
      <i/>
      <sz val="11"/>
      <color rgb="FF7F7F7F"/>
      <name val="宋体"/>
      <family val="1"/>
      <charset val="136"/>
      <scheme val="minor"/>
    </font>
    <font>
      <b/>
      <sz val="15"/>
      <color theme="3"/>
      <name val="宋体"/>
      <family val="1"/>
      <charset val="136"/>
      <scheme val="minor"/>
    </font>
    <font>
      <b/>
      <sz val="13"/>
      <color theme="3"/>
      <name val="宋体"/>
      <family val="1"/>
      <charset val="136"/>
      <scheme val="minor"/>
    </font>
    <font>
      <b/>
      <sz val="11"/>
      <color theme="3"/>
      <name val="宋体"/>
      <family val="1"/>
      <charset val="136"/>
      <scheme val="minor"/>
    </font>
    <font>
      <b/>
      <sz val="18"/>
      <color theme="3"/>
      <name val="宋体"/>
      <family val="1"/>
      <charset val="136"/>
      <scheme val="major"/>
    </font>
    <font>
      <sz val="11"/>
      <color rgb="FF3F3F76"/>
      <name val="宋体"/>
      <family val="1"/>
      <charset val="136"/>
      <scheme val="minor"/>
    </font>
    <font>
      <b/>
      <sz val="11"/>
      <color rgb="FF3F3F3F"/>
      <name val="宋体"/>
      <family val="1"/>
      <charset val="136"/>
      <scheme val="minor"/>
    </font>
    <font>
      <b/>
      <sz val="11"/>
      <color theme="0"/>
      <name val="宋体"/>
      <family val="1"/>
      <charset val="136"/>
      <scheme val="minor"/>
    </font>
    <font>
      <sz val="11"/>
      <color rgb="FF9C0006"/>
      <name val="宋体"/>
      <family val="1"/>
      <charset val="136"/>
      <scheme val="minor"/>
    </font>
    <font>
      <sz val="11"/>
      <color rgb="FFFF0000"/>
      <name val="宋体"/>
      <family val="1"/>
      <charset val="136"/>
      <scheme val="minor"/>
    </font>
    <font>
      <sz val="10"/>
      <color theme="0" tint="-0.249977111117893"/>
      <name val="Arial"/>
      <family val="2"/>
    </font>
    <font>
      <sz val="12"/>
      <name val="宋体"/>
      <family val="3"/>
      <charset val="134"/>
    </font>
    <font>
      <sz val="10"/>
      <color rgb="FFFF0000"/>
      <name val="Arial"/>
      <family val="2"/>
    </font>
    <font>
      <strike/>
      <sz val="11"/>
      <color theme="1"/>
      <name val="宋体"/>
      <family val="2"/>
      <scheme val="minor"/>
    </font>
    <font>
      <strike/>
      <sz val="11"/>
      <color rgb="FFFF0000"/>
      <name val="宋体"/>
      <family val="2"/>
      <scheme val="minor"/>
    </font>
    <font>
      <sz val="9"/>
      <name val="宋体"/>
      <family val="3"/>
      <charset val="134"/>
      <scheme val="minor"/>
    </font>
    <font>
      <strike/>
      <sz val="14"/>
      <color rgb="FFFF0000"/>
      <name val="宋体"/>
      <family val="2"/>
      <scheme val="minor"/>
    </font>
    <font>
      <u/>
      <sz val="11"/>
      <color theme="10"/>
      <name val="宋体"/>
      <family val="2"/>
      <scheme val="minor"/>
    </font>
    <font>
      <u/>
      <sz val="11"/>
      <color theme="11"/>
      <name val="宋体"/>
      <family val="2"/>
      <scheme val="minor"/>
    </font>
    <font>
      <b/>
      <sz val="8"/>
      <name val="Arial"/>
      <family val="2"/>
    </font>
    <font>
      <sz val="12"/>
      <color theme="1"/>
      <name val="宋体"/>
      <family val="3"/>
      <charset val="134"/>
      <scheme val="minor"/>
    </font>
    <font>
      <b/>
      <sz val="9"/>
      <color indexed="81"/>
      <name val="Tahoma"/>
      <family val="2"/>
    </font>
    <font>
      <sz val="9"/>
      <color indexed="81"/>
      <name val="Tahoma"/>
      <family val="2"/>
    </font>
    <font>
      <b/>
      <sz val="22"/>
      <name val="Arial"/>
      <family val="2"/>
    </font>
    <font>
      <strike/>
      <sz val="11"/>
      <name val="Arial"/>
      <family val="2"/>
    </font>
    <font>
      <sz val="11"/>
      <name val="宋体"/>
      <family val="3"/>
      <charset val="134"/>
      <scheme val="minor"/>
    </font>
    <font>
      <strike/>
      <sz val="11"/>
      <name val="宋体"/>
      <family val="2"/>
      <scheme val="minor"/>
    </font>
    <font>
      <strike/>
      <sz val="11"/>
      <name val="宋体"/>
      <family val="3"/>
      <charset val="134"/>
      <scheme val="minor"/>
    </font>
    <font>
      <strike/>
      <sz val="10"/>
      <name val="Webdings"/>
      <family val="1"/>
      <charset val="2"/>
    </font>
    <font>
      <sz val="10"/>
      <name val="Simplified Arabic"/>
      <family val="1"/>
    </font>
    <font>
      <strike/>
      <sz val="10"/>
      <color rgb="FFFF0000"/>
      <name val="Webdings"/>
      <family val="1"/>
      <charset val="2"/>
    </font>
  </fonts>
  <fills count="63">
    <fill>
      <patternFill patternType="none"/>
    </fill>
    <fill>
      <patternFill patternType="gray125"/>
    </fill>
    <fill>
      <patternFill patternType="solid">
        <fgColor indexed="9"/>
        <bgColor indexed="64"/>
      </patternFill>
    </fill>
    <fill>
      <patternFill patternType="solid">
        <fgColor indexed="45"/>
        <bgColor indexed="64"/>
      </patternFill>
    </fill>
    <fill>
      <patternFill patternType="solid">
        <fgColor indexed="42"/>
        <bgColor indexed="64"/>
      </patternFill>
    </fill>
    <fill>
      <patternFill patternType="solid">
        <fgColor indexed="22"/>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92D05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00"/>
        <bgColor rgb="FFFFFF00"/>
      </patternFill>
    </fill>
    <fill>
      <patternFill patternType="solid">
        <fgColor rgb="FFFFFF00"/>
        <bgColor indexed="64"/>
      </patternFill>
    </fill>
  </fills>
  <borders count="89">
    <border>
      <left/>
      <right/>
      <top/>
      <bottom/>
      <diagonal/>
    </border>
    <border>
      <left style="thick">
        <color indexed="20"/>
      </left>
      <right/>
      <top style="thick">
        <color indexed="20"/>
      </top>
      <bottom/>
      <diagonal/>
    </border>
    <border>
      <left/>
      <right/>
      <top style="thick">
        <color indexed="20"/>
      </top>
      <bottom/>
      <diagonal/>
    </border>
    <border>
      <left/>
      <right style="thick">
        <color indexed="20"/>
      </right>
      <top style="thick">
        <color indexed="20"/>
      </top>
      <bottom/>
      <diagonal/>
    </border>
    <border>
      <left style="thick">
        <color indexed="20"/>
      </left>
      <right/>
      <top/>
      <bottom/>
      <diagonal/>
    </border>
    <border>
      <left/>
      <right style="thick">
        <color indexed="20"/>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ck">
        <color indexed="20"/>
      </left>
      <right/>
      <top/>
      <bottom style="thick">
        <color indexed="20"/>
      </bottom>
      <diagonal/>
    </border>
    <border>
      <left/>
      <right/>
      <top/>
      <bottom style="thick">
        <color indexed="20"/>
      </bottom>
      <diagonal/>
    </border>
    <border>
      <left/>
      <right style="thick">
        <color indexed="20"/>
      </right>
      <top/>
      <bottom style="thick">
        <color indexed="20"/>
      </bottom>
      <diagonal/>
    </border>
    <border>
      <left style="thick">
        <color indexed="39"/>
      </left>
      <right/>
      <top style="thick">
        <color indexed="39"/>
      </top>
      <bottom/>
      <diagonal/>
    </border>
    <border>
      <left/>
      <right/>
      <top style="thick">
        <color indexed="39"/>
      </top>
      <bottom/>
      <diagonal/>
    </border>
    <border>
      <left style="thick">
        <color indexed="39"/>
      </left>
      <right/>
      <top/>
      <bottom/>
      <diagonal/>
    </border>
    <border>
      <left style="medium">
        <color auto="1"/>
      </left>
      <right style="medium">
        <color auto="1"/>
      </right>
      <top style="medium">
        <color auto="1"/>
      </top>
      <bottom style="medium">
        <color auto="1"/>
      </bottom>
      <diagonal/>
    </border>
    <border>
      <left/>
      <right/>
      <top style="medium">
        <color auto="1"/>
      </top>
      <bottom/>
      <diagonal/>
    </border>
    <border>
      <left/>
      <right style="medium">
        <color auto="1"/>
      </right>
      <top style="medium">
        <color auto="1"/>
      </top>
      <bottom/>
      <diagonal/>
    </border>
    <border>
      <left style="thick">
        <color indexed="39"/>
      </left>
      <right/>
      <top/>
      <bottom style="thick">
        <color indexed="39"/>
      </bottom>
      <diagonal/>
    </border>
    <border>
      <left/>
      <right/>
      <top/>
      <bottom style="thick">
        <color indexed="39"/>
      </bottom>
      <diagonal/>
    </border>
    <border>
      <left/>
      <right style="thick">
        <color indexed="39"/>
      </right>
      <top style="thick">
        <color indexed="39"/>
      </top>
      <bottom/>
      <diagonal/>
    </border>
    <border>
      <left/>
      <right style="thick">
        <color indexed="39"/>
      </right>
      <top/>
      <bottom/>
      <diagonal/>
    </border>
    <border>
      <left/>
      <right style="thick">
        <color indexed="39"/>
      </right>
      <top/>
      <bottom style="thick">
        <color indexed="39"/>
      </bottom>
      <diagonal/>
    </border>
    <border>
      <left style="thick">
        <color indexed="11"/>
      </left>
      <right/>
      <top style="thick">
        <color indexed="11"/>
      </top>
      <bottom/>
      <diagonal/>
    </border>
    <border>
      <left/>
      <right/>
      <top style="thick">
        <color indexed="11"/>
      </top>
      <bottom/>
      <diagonal/>
    </border>
    <border>
      <left/>
      <right style="thick">
        <color indexed="11"/>
      </right>
      <top style="thick">
        <color indexed="11"/>
      </top>
      <bottom/>
      <diagonal/>
    </border>
    <border>
      <left style="thick">
        <color indexed="11"/>
      </left>
      <right/>
      <top/>
      <bottom/>
      <diagonal/>
    </border>
    <border>
      <left/>
      <right style="thick">
        <color indexed="11"/>
      </right>
      <top/>
      <bottom/>
      <diagonal/>
    </border>
    <border>
      <left style="thin">
        <color auto="1"/>
      </left>
      <right style="medium">
        <color auto="1"/>
      </right>
      <top style="medium">
        <color auto="1"/>
      </top>
      <bottom style="thin">
        <color auto="1"/>
      </bottom>
      <diagonal/>
    </border>
    <border>
      <left style="hair">
        <color auto="1"/>
      </left>
      <right style="medium">
        <color auto="1"/>
      </right>
      <top style="medium">
        <color auto="1"/>
      </top>
      <bottom style="medium">
        <color auto="1"/>
      </bottom>
      <diagonal/>
    </border>
    <border>
      <left style="thick">
        <color indexed="11"/>
      </left>
      <right/>
      <top/>
      <bottom style="thick">
        <color indexed="11"/>
      </bottom>
      <diagonal/>
    </border>
    <border>
      <left/>
      <right/>
      <top/>
      <bottom style="thick">
        <color indexed="11"/>
      </bottom>
      <diagonal/>
    </border>
    <border>
      <left/>
      <right style="thick">
        <color indexed="11"/>
      </right>
      <top/>
      <bottom style="thick">
        <color indexed="11"/>
      </bottom>
      <diagonal/>
    </border>
    <border>
      <left style="medium">
        <color auto="1"/>
      </left>
      <right/>
      <top style="medium">
        <color auto="1"/>
      </top>
      <bottom/>
      <diagonal/>
    </border>
    <border>
      <left style="medium">
        <color auto="1"/>
      </left>
      <right/>
      <top/>
      <bottom style="medium">
        <color auto="1"/>
      </bottom>
      <diagonal/>
    </border>
    <border>
      <left/>
      <right/>
      <top/>
      <bottom style="medium">
        <color auto="1"/>
      </bottom>
      <diagonal/>
    </border>
    <border>
      <left style="medium">
        <color auto="1"/>
      </left>
      <right/>
      <top/>
      <bottom/>
      <diagonal/>
    </border>
    <border>
      <left style="thin">
        <color auto="1"/>
      </left>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auto="1"/>
      </right>
      <top style="thin">
        <color auto="1"/>
      </top>
      <bottom style="thin">
        <color auto="1"/>
      </bottom>
      <diagonal/>
    </border>
    <border>
      <left/>
      <right style="medium">
        <color auto="1"/>
      </right>
      <top/>
      <bottom/>
      <diagonal/>
    </border>
    <border>
      <left style="thin">
        <color auto="1"/>
      </left>
      <right style="thin">
        <color auto="1"/>
      </right>
      <top style="medium">
        <color auto="1"/>
      </top>
      <bottom/>
      <diagonal/>
    </border>
    <border>
      <left/>
      <right/>
      <top style="thin">
        <color auto="1"/>
      </top>
      <bottom style="thin">
        <color auto="1"/>
      </bottom>
      <diagonal/>
    </border>
    <border>
      <left style="thin">
        <color auto="1"/>
      </left>
      <right style="medium">
        <color auto="1"/>
      </right>
      <top style="medium">
        <color auto="1"/>
      </top>
      <bottom/>
      <diagonal/>
    </border>
    <border>
      <left/>
      <right style="thin">
        <color auto="1"/>
      </right>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bottom/>
      <diagonal/>
    </border>
    <border>
      <left/>
      <right style="thin">
        <color auto="1"/>
      </right>
      <top style="medium">
        <color auto="1"/>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diagonal/>
    </border>
    <border>
      <left style="thin">
        <color auto="1"/>
      </left>
      <right style="medium">
        <color auto="1"/>
      </right>
      <top style="thin">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right/>
      <top/>
      <bottom style="thin">
        <color auto="1"/>
      </bottom>
      <diagonal/>
    </border>
  </borders>
  <cellStyleXfs count="218">
    <xf numFmtId="0" fontId="0" fillId="0" borderId="0"/>
    <xf numFmtId="0" fontId="2" fillId="0" borderId="0"/>
    <xf numFmtId="0" fontId="2" fillId="0" borderId="0"/>
    <xf numFmtId="0" fontId="24" fillId="0" borderId="0" applyNumberFormat="0" applyFill="0" applyBorder="0" applyAlignment="0" applyProtection="0"/>
    <xf numFmtId="0" fontId="25" fillId="0" borderId="53" applyNumberFormat="0" applyFill="0" applyAlignment="0" applyProtection="0"/>
    <xf numFmtId="0" fontId="26" fillId="0" borderId="54" applyNumberFormat="0" applyFill="0" applyAlignment="0" applyProtection="0"/>
    <xf numFmtId="0" fontId="27" fillId="0" borderId="55" applyNumberFormat="0" applyFill="0" applyAlignment="0" applyProtection="0"/>
    <xf numFmtId="0" fontId="27" fillId="0" borderId="0" applyNumberFormat="0" applyFill="0" applyBorder="0" applyAlignment="0" applyProtection="0"/>
    <xf numFmtId="0" fontId="28" fillId="7" borderId="0" applyNumberFormat="0" applyBorder="0" applyAlignment="0" applyProtection="0"/>
    <xf numFmtId="0" fontId="29" fillId="8" borderId="0" applyNumberFormat="0" applyBorder="0" applyAlignment="0" applyProtection="0"/>
    <xf numFmtId="0" fontId="30" fillId="9" borderId="0" applyNumberFormat="0" applyBorder="0" applyAlignment="0" applyProtection="0"/>
    <xf numFmtId="0" fontId="31" fillId="10" borderId="56" applyNumberFormat="0" applyAlignment="0" applyProtection="0"/>
    <xf numFmtId="0" fontId="32" fillId="11" borderId="57" applyNumberFormat="0" applyAlignment="0" applyProtection="0"/>
    <xf numFmtId="0" fontId="33" fillId="11" borderId="56" applyNumberFormat="0" applyAlignment="0" applyProtection="0"/>
    <xf numFmtId="0" fontId="34" fillId="0" borderId="58" applyNumberFormat="0" applyFill="0" applyAlignment="0" applyProtection="0"/>
    <xf numFmtId="0" fontId="35" fillId="12" borderId="59" applyNumberFormat="0" applyAlignment="0" applyProtection="0"/>
    <xf numFmtId="0" fontId="36" fillId="0" borderId="0" applyNumberFormat="0" applyFill="0" applyBorder="0" applyAlignment="0" applyProtection="0"/>
    <xf numFmtId="0" fontId="19" fillId="13" borderId="60" applyNumberFormat="0" applyFont="0" applyAlignment="0" applyProtection="0"/>
    <xf numFmtId="0" fontId="37" fillId="0" borderId="0" applyNumberFormat="0" applyFill="0" applyBorder="0" applyAlignment="0" applyProtection="0"/>
    <xf numFmtId="0" fontId="38" fillId="0" borderId="61" applyNumberFormat="0" applyFill="0" applyAlignment="0" applyProtection="0"/>
    <xf numFmtId="0" fontId="39" fillId="14"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39" fillId="21" borderId="0" applyNumberFormat="0" applyBorder="0" applyAlignment="0" applyProtection="0"/>
    <xf numFmtId="0" fontId="39" fillId="22"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39" fillId="25" borderId="0" applyNumberFormat="0" applyBorder="0" applyAlignment="0" applyProtection="0"/>
    <xf numFmtId="0" fontId="39" fillId="26"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39" fillId="29" borderId="0" applyNumberFormat="0" applyBorder="0" applyAlignment="0" applyProtection="0"/>
    <xf numFmtId="0" fontId="39" fillId="30"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39" fillId="33" borderId="0" applyNumberFormat="0" applyBorder="0" applyAlignment="0" applyProtection="0"/>
    <xf numFmtId="0" fontId="39" fillId="34"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39" fillId="37" borderId="0" applyNumberFormat="0" applyBorder="0" applyAlignment="0" applyProtection="0"/>
    <xf numFmtId="0" fontId="40" fillId="0" borderId="0">
      <alignment vertical="center"/>
    </xf>
    <xf numFmtId="178" fontId="41" fillId="0" borderId="0"/>
    <xf numFmtId="0" fontId="2" fillId="0" borderId="0"/>
    <xf numFmtId="178" fontId="2" fillId="0" borderId="0" applyBorder="0"/>
    <xf numFmtId="0" fontId="42" fillId="0" borderId="0"/>
    <xf numFmtId="0" fontId="2" fillId="0" borderId="0"/>
    <xf numFmtId="0" fontId="41" fillId="0" borderId="0"/>
    <xf numFmtId="0" fontId="41" fillId="0" borderId="0"/>
    <xf numFmtId="0" fontId="41" fillId="0" borderId="0"/>
    <xf numFmtId="0" fontId="41" fillId="0" borderId="0"/>
    <xf numFmtId="0" fontId="43" fillId="0" borderId="0">
      <alignment vertical="center"/>
    </xf>
    <xf numFmtId="0" fontId="2" fillId="0" borderId="0"/>
    <xf numFmtId="0" fontId="44" fillId="0" borderId="0"/>
    <xf numFmtId="0" fontId="45" fillId="0" borderId="0"/>
    <xf numFmtId="178" fontId="45" fillId="0" borderId="0"/>
    <xf numFmtId="0" fontId="44" fillId="0" borderId="0"/>
    <xf numFmtId="0" fontId="2" fillId="0" borderId="0"/>
    <xf numFmtId="0" fontId="40" fillId="0" borderId="0">
      <alignment vertical="center"/>
    </xf>
    <xf numFmtId="0" fontId="41" fillId="0" borderId="0">
      <alignment vertical="center"/>
    </xf>
    <xf numFmtId="0" fontId="41" fillId="0" borderId="0">
      <alignment vertical="center"/>
    </xf>
    <xf numFmtId="0" fontId="41" fillId="0" borderId="0"/>
    <xf numFmtId="0" fontId="41" fillId="0" borderId="0" applyBorder="0"/>
    <xf numFmtId="0" fontId="46" fillId="39" borderId="0" applyNumberFormat="0" applyBorder="0" applyAlignment="0" applyProtection="0"/>
    <xf numFmtId="0" fontId="46" fillId="40" borderId="0" applyNumberFormat="0" applyBorder="0" applyAlignment="0" applyProtection="0"/>
    <xf numFmtId="0" fontId="46" fillId="41" borderId="0" applyNumberFormat="0" applyBorder="0" applyAlignment="0" applyProtection="0"/>
    <xf numFmtId="0" fontId="46" fillId="42" borderId="0" applyNumberFormat="0" applyBorder="0" applyAlignment="0" applyProtection="0"/>
    <xf numFmtId="0" fontId="46" fillId="43" borderId="0" applyNumberFormat="0" applyBorder="0" applyAlignment="0" applyProtection="0"/>
    <xf numFmtId="0" fontId="46" fillId="44" borderId="0" applyNumberFormat="0" applyBorder="0" applyAlignment="0" applyProtection="0"/>
    <xf numFmtId="0" fontId="46" fillId="45" borderId="0" applyNumberFormat="0" applyBorder="0" applyAlignment="0" applyProtection="0"/>
    <xf numFmtId="0" fontId="46" fillId="46" borderId="0" applyNumberFormat="0" applyBorder="0" applyAlignment="0" applyProtection="0"/>
    <xf numFmtId="0" fontId="46" fillId="47" borderId="0" applyNumberFormat="0" applyBorder="0" applyAlignment="0" applyProtection="0"/>
    <xf numFmtId="0" fontId="46" fillId="42" borderId="0" applyNumberFormat="0" applyBorder="0" applyAlignment="0" applyProtection="0"/>
    <xf numFmtId="0" fontId="46" fillId="45" borderId="0" applyNumberFormat="0" applyBorder="0" applyAlignment="0" applyProtection="0"/>
    <xf numFmtId="0" fontId="46" fillId="48" borderId="0" applyNumberFormat="0" applyBorder="0" applyAlignment="0" applyProtection="0"/>
    <xf numFmtId="0" fontId="47" fillId="49" borderId="0" applyNumberFormat="0" applyBorder="0" applyAlignment="0" applyProtection="0"/>
    <xf numFmtId="0" fontId="47" fillId="46" borderId="0" applyNumberFormat="0" applyBorder="0" applyAlignment="0" applyProtection="0"/>
    <xf numFmtId="0" fontId="47" fillId="47" borderId="0" applyNumberFormat="0" applyBorder="0" applyAlignment="0" applyProtection="0"/>
    <xf numFmtId="0" fontId="47" fillId="50" borderId="0" applyNumberFormat="0" applyBorder="0" applyAlignment="0" applyProtection="0"/>
    <xf numFmtId="0" fontId="47" fillId="51" borderId="0" applyNumberFormat="0" applyBorder="0" applyAlignment="0" applyProtection="0"/>
    <xf numFmtId="0" fontId="47" fillId="52" borderId="0" applyNumberFormat="0" applyBorder="0" applyAlignment="0" applyProtection="0"/>
    <xf numFmtId="0" fontId="47" fillId="53" borderId="0" applyNumberFormat="0" applyBorder="0" applyAlignment="0" applyProtection="0"/>
    <xf numFmtId="0" fontId="47" fillId="54" borderId="0" applyNumberFormat="0" applyBorder="0" applyAlignment="0" applyProtection="0"/>
    <xf numFmtId="0" fontId="47" fillId="55" borderId="0" applyNumberFormat="0" applyBorder="0" applyAlignment="0" applyProtection="0"/>
    <xf numFmtId="0" fontId="47" fillId="50" borderId="0" applyNumberFormat="0" applyBorder="0" applyAlignment="0" applyProtection="0"/>
    <xf numFmtId="0" fontId="47" fillId="51" borderId="0" applyNumberFormat="0" applyBorder="0" applyAlignment="0" applyProtection="0"/>
    <xf numFmtId="0" fontId="47" fillId="56" borderId="0" applyNumberFormat="0" applyBorder="0" applyAlignment="0" applyProtection="0"/>
    <xf numFmtId="0" fontId="48" fillId="40" borderId="0" applyNumberFormat="0" applyBorder="0" applyAlignment="0" applyProtection="0"/>
    <xf numFmtId="0" fontId="49" fillId="57" borderId="68" applyNumberFormat="0" applyAlignment="0" applyProtection="0"/>
    <xf numFmtId="0" fontId="50" fillId="58" borderId="69" applyNumberFormat="0" applyAlignment="0" applyProtection="0"/>
    <xf numFmtId="0" fontId="51" fillId="0" borderId="0" applyNumberFormat="0" applyFill="0" applyBorder="0" applyAlignment="0" applyProtection="0"/>
    <xf numFmtId="0" fontId="52" fillId="41" borderId="0" applyNumberFormat="0" applyBorder="0" applyAlignment="0" applyProtection="0"/>
    <xf numFmtId="0" fontId="53" fillId="0" borderId="70" applyNumberFormat="0" applyFill="0" applyAlignment="0" applyProtection="0"/>
    <xf numFmtId="0" fontId="54" fillId="0" borderId="71" applyNumberFormat="0" applyFill="0" applyAlignment="0" applyProtection="0"/>
    <xf numFmtId="0" fontId="55" fillId="0" borderId="72" applyNumberFormat="0" applyFill="0" applyAlignment="0" applyProtection="0"/>
    <xf numFmtId="0" fontId="55" fillId="0" borderId="0" applyNumberFormat="0" applyFill="0" applyBorder="0" applyAlignment="0" applyProtection="0"/>
    <xf numFmtId="0" fontId="56" fillId="44" borderId="68" applyNumberFormat="0" applyAlignment="0" applyProtection="0"/>
    <xf numFmtId="0" fontId="57" fillId="0" borderId="73" applyNumberFormat="0" applyFill="0" applyAlignment="0" applyProtection="0"/>
    <xf numFmtId="0" fontId="58" fillId="59" borderId="0" applyNumberFormat="0" applyBorder="0" applyAlignment="0" applyProtection="0"/>
    <xf numFmtId="0" fontId="41" fillId="60" borderId="74" applyNumberFormat="0" applyFont="0" applyAlignment="0" applyProtection="0"/>
    <xf numFmtId="0" fontId="59" fillId="57" borderId="75" applyNumberFormat="0" applyAlignment="0" applyProtection="0"/>
    <xf numFmtId="0" fontId="60" fillId="0" borderId="0" applyNumberFormat="0" applyFill="0" applyBorder="0" applyAlignment="0" applyProtection="0"/>
    <xf numFmtId="0" fontId="61" fillId="0" borderId="76" applyNumberFormat="0" applyFill="0" applyAlignment="0" applyProtection="0"/>
    <xf numFmtId="0" fontId="62" fillId="0" borderId="0" applyNumberFormat="0" applyFill="0" applyBorder="0" applyAlignment="0" applyProtection="0"/>
    <xf numFmtId="0" fontId="52" fillId="41" borderId="0" applyNumberFormat="0" applyBorder="0" applyAlignment="0" applyProtection="0"/>
    <xf numFmtId="0" fontId="48" fillId="40" borderId="0" applyNumberFormat="0" applyBorder="0" applyAlignment="0" applyProtection="0"/>
    <xf numFmtId="0" fontId="2" fillId="0" borderId="0" applyNumberFormat="0" applyFont="0" applyFill="0" applyBorder="0" applyAlignment="0" applyProtection="0"/>
    <xf numFmtId="0" fontId="19" fillId="0" borderId="0"/>
    <xf numFmtId="0" fontId="24" fillId="0" borderId="0" applyNumberFormat="0" applyFill="0" applyBorder="0" applyAlignment="0" applyProtection="0"/>
    <xf numFmtId="0" fontId="25" fillId="0" borderId="53" applyNumberFormat="0" applyFill="0" applyAlignment="0" applyProtection="0"/>
    <xf numFmtId="0" fontId="26" fillId="0" borderId="54" applyNumberFormat="0" applyFill="0" applyAlignment="0" applyProtection="0"/>
    <xf numFmtId="0" fontId="27" fillId="0" borderId="55" applyNumberFormat="0" applyFill="0" applyAlignment="0" applyProtection="0"/>
    <xf numFmtId="0" fontId="27" fillId="0" borderId="0" applyNumberFormat="0" applyFill="0" applyBorder="0" applyAlignment="0" applyProtection="0"/>
    <xf numFmtId="0" fontId="28" fillId="7" borderId="0" applyNumberFormat="0" applyBorder="0" applyAlignment="0" applyProtection="0"/>
    <xf numFmtId="0" fontId="29" fillId="8" borderId="0" applyNumberFormat="0" applyBorder="0" applyAlignment="0" applyProtection="0"/>
    <xf numFmtId="0" fontId="30" fillId="9" borderId="0" applyNumberFormat="0" applyBorder="0" applyAlignment="0" applyProtection="0"/>
    <xf numFmtId="0" fontId="31" fillId="10" borderId="56" applyNumberFormat="0" applyAlignment="0" applyProtection="0"/>
    <xf numFmtId="0" fontId="32" fillId="11" borderId="57" applyNumberFormat="0" applyAlignment="0" applyProtection="0"/>
    <xf numFmtId="0" fontId="33" fillId="11" borderId="56" applyNumberFormat="0" applyAlignment="0" applyProtection="0"/>
    <xf numFmtId="0" fontId="34" fillId="0" borderId="58" applyNumberFormat="0" applyFill="0" applyAlignment="0" applyProtection="0"/>
    <xf numFmtId="0" fontId="35" fillId="12" borderId="59" applyNumberFormat="0" applyAlignment="0" applyProtection="0"/>
    <xf numFmtId="0" fontId="36" fillId="0" borderId="0" applyNumberFormat="0" applyFill="0" applyBorder="0" applyAlignment="0" applyProtection="0"/>
    <xf numFmtId="0" fontId="19" fillId="13" borderId="60" applyNumberFormat="0" applyFont="0" applyAlignment="0" applyProtection="0"/>
    <xf numFmtId="0" fontId="37" fillId="0" borderId="0" applyNumberFormat="0" applyFill="0" applyBorder="0" applyAlignment="0" applyProtection="0"/>
    <xf numFmtId="0" fontId="38" fillId="0" borderId="61" applyNumberFormat="0" applyFill="0" applyAlignment="0" applyProtection="0"/>
    <xf numFmtId="0" fontId="39" fillId="14"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39" fillId="21" borderId="0" applyNumberFormat="0" applyBorder="0" applyAlignment="0" applyProtection="0"/>
    <xf numFmtId="0" fontId="39" fillId="22"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39" fillId="25" borderId="0" applyNumberFormat="0" applyBorder="0" applyAlignment="0" applyProtection="0"/>
    <xf numFmtId="0" fontId="39" fillId="26"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39" fillId="29" borderId="0" applyNumberFormat="0" applyBorder="0" applyAlignment="0" applyProtection="0"/>
    <xf numFmtId="0" fontId="39" fillId="30"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39" fillId="33" borderId="0" applyNumberFormat="0" applyBorder="0" applyAlignment="0" applyProtection="0"/>
    <xf numFmtId="0" fontId="39" fillId="34"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39" fillId="37" borderId="0" applyNumberFormat="0" applyBorder="0" applyAlignment="0" applyProtection="0"/>
    <xf numFmtId="0" fontId="19" fillId="0" borderId="0"/>
    <xf numFmtId="0" fontId="63" fillId="0" borderId="0"/>
    <xf numFmtId="176" fontId="63" fillId="0" borderId="0" applyFont="0" applyFill="0" applyBorder="0" applyAlignment="0" applyProtection="0"/>
    <xf numFmtId="9" fontId="63" fillId="0" borderId="0" applyFont="0" applyFill="0" applyBorder="0" applyAlignment="0" applyProtection="0"/>
    <xf numFmtId="0" fontId="19" fillId="0" borderId="0"/>
    <xf numFmtId="0" fontId="67" fillId="17" borderId="0" applyNumberFormat="0" applyBorder="0" applyAlignment="0" applyProtection="0"/>
    <xf numFmtId="0" fontId="67" fillId="25" borderId="0" applyNumberFormat="0" applyBorder="0" applyAlignment="0" applyProtection="0"/>
    <xf numFmtId="0" fontId="45" fillId="0" borderId="0"/>
    <xf numFmtId="0" fontId="66" fillId="35" borderId="0" applyNumberFormat="0" applyBorder="0" applyAlignment="0" applyProtection="0"/>
    <xf numFmtId="0" fontId="71" fillId="11" borderId="56" applyNumberFormat="0" applyAlignment="0" applyProtection="0"/>
    <xf numFmtId="0" fontId="67" fillId="22" borderId="0" applyNumberFormat="0" applyBorder="0" applyAlignment="0" applyProtection="0"/>
    <xf numFmtId="0" fontId="41" fillId="0" borderId="0"/>
    <xf numFmtId="0" fontId="66" fillId="16" borderId="0" applyNumberFormat="0" applyBorder="0" applyAlignment="0" applyProtection="0"/>
    <xf numFmtId="0" fontId="66" fillId="31" borderId="0" applyNumberFormat="0" applyBorder="0" applyAlignment="0" applyProtection="0"/>
    <xf numFmtId="0" fontId="67" fillId="33" borderId="0" applyNumberFormat="0" applyBorder="0" applyAlignment="0" applyProtection="0"/>
    <xf numFmtId="0" fontId="66" fillId="0" borderId="0"/>
    <xf numFmtId="0" fontId="68" fillId="9" borderId="0" applyNumberFormat="0" applyBorder="0" applyAlignment="0" applyProtection="0"/>
    <xf numFmtId="0" fontId="72" fillId="0" borderId="58" applyNumberFormat="0" applyFill="0" applyAlignment="0" applyProtection="0"/>
    <xf numFmtId="0" fontId="67" fillId="18" borderId="0" applyNumberFormat="0" applyBorder="0" applyAlignment="0" applyProtection="0"/>
    <xf numFmtId="0" fontId="67" fillId="34" borderId="0" applyNumberFormat="0" applyBorder="0" applyAlignment="0" applyProtection="0"/>
    <xf numFmtId="0" fontId="76" fillId="0" borderId="0" applyNumberFormat="0" applyFill="0" applyBorder="0" applyAlignment="0" applyProtection="0"/>
    <xf numFmtId="0" fontId="66" fillId="28" borderId="0" applyNumberFormat="0" applyBorder="0" applyAlignment="0" applyProtection="0"/>
    <xf numFmtId="0" fontId="66" fillId="15" borderId="0" applyNumberFormat="0" applyBorder="0" applyAlignment="0" applyProtection="0"/>
    <xf numFmtId="0" fontId="67" fillId="21" borderId="0" applyNumberFormat="0" applyBorder="0" applyAlignment="0" applyProtection="0"/>
    <xf numFmtId="0" fontId="67" fillId="37" borderId="0" applyNumberFormat="0" applyBorder="0" applyAlignment="0" applyProtection="0"/>
    <xf numFmtId="0" fontId="66" fillId="0" borderId="0"/>
    <xf numFmtId="0" fontId="67" fillId="30" borderId="0" applyNumberFormat="0" applyBorder="0" applyAlignment="0" applyProtection="0"/>
    <xf numFmtId="0" fontId="76" fillId="0" borderId="55" applyNumberFormat="0" applyFill="0" applyAlignment="0" applyProtection="0"/>
    <xf numFmtId="0" fontId="79" fillId="11" borderId="57" applyNumberFormat="0" applyAlignment="0" applyProtection="0"/>
    <xf numFmtId="0" fontId="69" fillId="0" borderId="61" applyNumberFormat="0" applyFill="0" applyAlignment="0" applyProtection="0"/>
    <xf numFmtId="0" fontId="66" fillId="13" borderId="60" applyNumberFormat="0" applyFont="0" applyAlignment="0" applyProtection="0"/>
    <xf numFmtId="0" fontId="66" fillId="32" borderId="0" applyNumberFormat="0" applyBorder="0" applyAlignment="0" applyProtection="0"/>
    <xf numFmtId="0" fontId="45" fillId="0" borderId="0"/>
    <xf numFmtId="0" fontId="66" fillId="20" borderId="0" applyNumberFormat="0" applyBorder="0" applyAlignment="0" applyProtection="0"/>
    <xf numFmtId="0" fontId="66" fillId="19" borderId="0" applyNumberFormat="0" applyBorder="0" applyAlignment="0" applyProtection="0"/>
    <xf numFmtId="0" fontId="80" fillId="12" borderId="59" applyNumberFormat="0" applyAlignment="0" applyProtection="0"/>
    <xf numFmtId="0" fontId="82" fillId="0" borderId="0" applyNumberFormat="0" applyFill="0" applyBorder="0" applyAlignment="0" applyProtection="0"/>
    <xf numFmtId="0" fontId="66" fillId="24" borderId="0" applyNumberFormat="0" applyBorder="0" applyAlignment="0" applyProtection="0"/>
    <xf numFmtId="0" fontId="67" fillId="14" borderId="0" applyNumberFormat="0" applyBorder="0" applyAlignment="0" applyProtection="0"/>
    <xf numFmtId="0" fontId="65" fillId="0" borderId="0">
      <alignment vertical="center"/>
    </xf>
    <xf numFmtId="0" fontId="70" fillId="7" borderId="0" applyNumberFormat="0" applyBorder="0" applyAlignment="0" applyProtection="0"/>
    <xf numFmtId="0" fontId="73" fillId="0" borderId="0" applyNumberFormat="0" applyFill="0" applyBorder="0" applyAlignment="0" applyProtection="0"/>
    <xf numFmtId="0" fontId="67" fillId="26" borderId="0" applyNumberFormat="0" applyBorder="0" applyAlignment="0" applyProtection="0"/>
    <xf numFmtId="0" fontId="75" fillId="0" borderId="54" applyNumberFormat="0" applyFill="0" applyAlignment="0" applyProtection="0"/>
    <xf numFmtId="0" fontId="78" fillId="10" borderId="56" applyNumberFormat="0" applyAlignment="0" applyProtection="0"/>
    <xf numFmtId="0" fontId="66" fillId="36" borderId="0" applyNumberFormat="0" applyBorder="0" applyAlignment="0" applyProtection="0"/>
    <xf numFmtId="0" fontId="66" fillId="0" borderId="0"/>
    <xf numFmtId="0" fontId="66" fillId="27" borderId="0" applyNumberFormat="0" applyBorder="0" applyAlignment="0" applyProtection="0"/>
    <xf numFmtId="0" fontId="67" fillId="29" borderId="0" applyNumberFormat="0" applyBorder="0" applyAlignment="0" applyProtection="0"/>
    <xf numFmtId="0" fontId="65" fillId="0" borderId="0">
      <alignment vertical="center"/>
    </xf>
    <xf numFmtId="0" fontId="65" fillId="0" borderId="0">
      <alignment vertical="center"/>
    </xf>
    <xf numFmtId="0" fontId="74" fillId="0" borderId="53" applyNumberFormat="0" applyFill="0" applyAlignment="0" applyProtection="0"/>
    <xf numFmtId="0" fontId="77" fillId="0" borderId="0" applyNumberFormat="0" applyFill="0" applyBorder="0" applyAlignment="0" applyProtection="0"/>
    <xf numFmtId="0" fontId="81" fillId="8" borderId="0" applyNumberFormat="0" applyBorder="0" applyAlignment="0" applyProtection="0"/>
    <xf numFmtId="0" fontId="66" fillId="23" borderId="0" applyNumberFormat="0" applyBorder="0" applyAlignment="0" applyProtection="0"/>
    <xf numFmtId="0" fontId="45" fillId="0" borderId="0"/>
    <xf numFmtId="0" fontId="63" fillId="0" borderId="0"/>
    <xf numFmtId="0" fontId="84" fillId="0" borderId="0"/>
    <xf numFmtId="0" fontId="90" fillId="0" borderId="0" applyNumberFormat="0" applyFill="0" applyBorder="0" applyAlignment="0" applyProtection="0"/>
    <xf numFmtId="0" fontId="91" fillId="0" borderId="0" applyNumberForma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63" fillId="0" borderId="0"/>
    <xf numFmtId="0" fontId="63" fillId="0" borderId="0"/>
    <xf numFmtId="0" fontId="40" fillId="0" borderId="0">
      <alignment vertical="center"/>
    </xf>
    <xf numFmtId="0" fontId="19" fillId="0" borderId="0"/>
  </cellStyleXfs>
  <cellXfs count="470">
    <xf numFmtId="0" fontId="0" fillId="0" borderId="0" xfId="0"/>
    <xf numFmtId="0" fontId="19" fillId="2" borderId="0" xfId="1" applyFont="1" applyFill="1"/>
    <xf numFmtId="0" fontId="19" fillId="2" borderId="1" xfId="1" applyFont="1" applyFill="1" applyBorder="1"/>
    <xf numFmtId="0" fontId="19" fillId="2" borderId="2" xfId="1" applyFont="1" applyFill="1" applyBorder="1"/>
    <xf numFmtId="0" fontId="19" fillId="2" borderId="3" xfId="1" applyFont="1" applyFill="1" applyBorder="1"/>
    <xf numFmtId="0" fontId="19" fillId="2" borderId="4" xfId="1" applyFont="1" applyFill="1" applyBorder="1"/>
    <xf numFmtId="0" fontId="19" fillId="2" borderId="0" xfId="1" applyFont="1" applyFill="1" applyBorder="1"/>
    <xf numFmtId="0" fontId="19" fillId="2" borderId="5" xfId="1" applyFont="1" applyFill="1" applyBorder="1"/>
    <xf numFmtId="0" fontId="19" fillId="2" borderId="6" xfId="1" applyFont="1" applyFill="1" applyBorder="1" applyAlignment="1"/>
    <xf numFmtId="0" fontId="19" fillId="2" borderId="7" xfId="1" applyFont="1" applyFill="1" applyBorder="1" applyAlignment="1"/>
    <xf numFmtId="0" fontId="19" fillId="2" borderId="8" xfId="1" applyFont="1" applyFill="1" applyBorder="1" applyAlignment="1"/>
    <xf numFmtId="0" fontId="19" fillId="2" borderId="0" xfId="1" applyFont="1" applyFill="1" applyAlignment="1">
      <alignment vertical="center" wrapText="1"/>
    </xf>
    <xf numFmtId="0" fontId="19" fillId="2" borderId="4" xfId="1" applyFont="1" applyFill="1" applyBorder="1" applyAlignment="1">
      <alignment vertical="center" wrapText="1"/>
    </xf>
    <xf numFmtId="0" fontId="19" fillId="2" borderId="0" xfId="1" applyFont="1" applyFill="1" applyBorder="1" applyAlignment="1">
      <alignment vertical="center" wrapText="1"/>
    </xf>
    <xf numFmtId="0" fontId="19" fillId="2" borderId="5" xfId="1" applyFont="1" applyFill="1" applyBorder="1" applyAlignment="1">
      <alignment vertical="center" wrapText="1"/>
    </xf>
    <xf numFmtId="0" fontId="19" fillId="2" borderId="24" xfId="1" applyFont="1" applyFill="1" applyBorder="1"/>
    <xf numFmtId="0" fontId="19" fillId="2" borderId="25" xfId="1" applyFont="1" applyFill="1" applyBorder="1"/>
    <xf numFmtId="0" fontId="19" fillId="2" borderId="26" xfId="1" applyFont="1" applyFill="1" applyBorder="1"/>
    <xf numFmtId="0" fontId="19" fillId="2" borderId="27" xfId="1" applyFont="1" applyFill="1" applyBorder="1"/>
    <xf numFmtId="0" fontId="19" fillId="2" borderId="28" xfId="1" applyFont="1" applyFill="1" applyBorder="1"/>
    <xf numFmtId="0" fontId="19" fillId="2" borderId="29" xfId="1" applyFont="1" applyFill="1" applyBorder="1"/>
    <xf numFmtId="0" fontId="19" fillId="2" borderId="33" xfId="1" applyFont="1" applyFill="1" applyBorder="1"/>
    <xf numFmtId="0" fontId="19" fillId="2" borderId="34" xfId="1" applyFont="1" applyFill="1" applyBorder="1"/>
    <xf numFmtId="0" fontId="19" fillId="2" borderId="27" xfId="1" applyFont="1" applyFill="1" applyBorder="1" applyAlignment="1">
      <alignment vertical="center"/>
    </xf>
    <xf numFmtId="0" fontId="19" fillId="2" borderId="28" xfId="1" applyFont="1" applyFill="1" applyBorder="1" applyAlignment="1">
      <alignment vertical="center"/>
    </xf>
    <xf numFmtId="0" fontId="11" fillId="2" borderId="28" xfId="1" applyFont="1" applyFill="1" applyBorder="1" applyAlignment="1">
      <alignment vertical="center"/>
    </xf>
    <xf numFmtId="0" fontId="19" fillId="2" borderId="0" xfId="1" applyFont="1" applyFill="1" applyAlignment="1">
      <alignment vertical="center"/>
    </xf>
    <xf numFmtId="0" fontId="19" fillId="2" borderId="36" xfId="1" applyFont="1" applyFill="1" applyBorder="1"/>
    <xf numFmtId="0" fontId="12" fillId="2" borderId="0" xfId="1" applyFont="1" applyFill="1" applyBorder="1"/>
    <xf numFmtId="0" fontId="13" fillId="2" borderId="0" xfId="1" applyFont="1" applyFill="1" applyBorder="1"/>
    <xf numFmtId="0" fontId="19" fillId="2" borderId="37" xfId="1" applyFont="1" applyFill="1" applyBorder="1"/>
    <xf numFmtId="0" fontId="19" fillId="2" borderId="38" xfId="1" applyFont="1" applyFill="1" applyBorder="1"/>
    <xf numFmtId="0" fontId="19" fillId="2" borderId="39" xfId="1" applyFont="1" applyFill="1" applyBorder="1"/>
    <xf numFmtId="0" fontId="19" fillId="2" borderId="40" xfId="1" applyFont="1" applyFill="1" applyBorder="1"/>
    <xf numFmtId="0" fontId="19" fillId="2" borderId="41" xfId="1" applyFont="1" applyFill="1" applyBorder="1"/>
    <xf numFmtId="0" fontId="19" fillId="2" borderId="42" xfId="1" applyFont="1" applyFill="1" applyBorder="1"/>
    <xf numFmtId="0" fontId="16" fillId="2" borderId="21" xfId="1" applyFont="1" applyFill="1" applyBorder="1" applyAlignment="1">
      <alignment horizontal="center" vertical="center"/>
    </xf>
    <xf numFmtId="0" fontId="17" fillId="2" borderId="12" xfId="1" applyFont="1" applyFill="1" applyBorder="1" applyAlignment="1">
      <alignment horizontal="center" vertical="center" wrapText="1"/>
    </xf>
    <xf numFmtId="0" fontId="17" fillId="2" borderId="13" xfId="1" applyFont="1" applyFill="1" applyBorder="1" applyAlignment="1">
      <alignment horizontal="center" vertical="center"/>
    </xf>
    <xf numFmtId="0" fontId="17" fillId="2" borderId="15" xfId="1" applyFont="1" applyFill="1" applyBorder="1" applyAlignment="1">
      <alignment horizontal="center" vertical="center" wrapText="1"/>
    </xf>
    <xf numFmtId="0" fontId="17" fillId="2" borderId="16" xfId="1" applyFont="1" applyFill="1" applyBorder="1" applyAlignment="1">
      <alignment horizontal="center" vertical="center"/>
    </xf>
    <xf numFmtId="0" fontId="17" fillId="2" borderId="20" xfId="1" applyFont="1" applyFill="1" applyBorder="1" applyAlignment="1">
      <alignment horizontal="center" vertical="center" wrapText="1"/>
    </xf>
    <xf numFmtId="0" fontId="17" fillId="2" borderId="21" xfId="1" applyFont="1" applyFill="1" applyBorder="1" applyAlignment="1">
      <alignment horizontal="center" vertical="center"/>
    </xf>
    <xf numFmtId="0" fontId="17" fillId="2" borderId="0" xfId="1" applyFont="1" applyFill="1" applyBorder="1" applyAlignment="1">
      <alignment horizontal="center" vertical="center" wrapText="1"/>
    </xf>
    <xf numFmtId="0" fontId="17" fillId="2" borderId="0" xfId="1" applyFont="1" applyFill="1" applyBorder="1" applyAlignment="1">
      <alignment horizontal="center" vertical="center"/>
    </xf>
    <xf numFmtId="0" fontId="17" fillId="2" borderId="0" xfId="1" applyFont="1" applyFill="1" applyBorder="1" applyAlignment="1">
      <alignment vertical="center"/>
    </xf>
    <xf numFmtId="0" fontId="8" fillId="2" borderId="44" xfId="1" quotePrefix="1" applyFont="1" applyFill="1" applyBorder="1" applyAlignment="1">
      <alignment vertical="center"/>
    </xf>
    <xf numFmtId="0" fontId="19" fillId="2" borderId="45" xfId="1" applyFont="1" applyFill="1" applyBorder="1"/>
    <xf numFmtId="0" fontId="19" fillId="2" borderId="46" xfId="1" applyFont="1" applyFill="1" applyBorder="1"/>
    <xf numFmtId="0" fontId="19" fillId="2" borderId="47" xfId="1" applyFont="1" applyFill="1" applyBorder="1"/>
    <xf numFmtId="0" fontId="19" fillId="2" borderId="35" xfId="1" applyFont="1" applyFill="1" applyBorder="1"/>
    <xf numFmtId="0" fontId="11" fillId="2" borderId="0" xfId="1" applyFont="1" applyFill="1" applyBorder="1" applyAlignment="1"/>
    <xf numFmtId="0" fontId="18" fillId="2" borderId="0" xfId="1" applyFont="1" applyFill="1" applyBorder="1" applyAlignment="1"/>
    <xf numFmtId="0" fontId="19" fillId="2" borderId="0" xfId="1" applyFont="1" applyFill="1" applyBorder="1"/>
    <xf numFmtId="0" fontId="2" fillId="2" borderId="0" xfId="2" applyFill="1"/>
    <xf numFmtId="0" fontId="2" fillId="2" borderId="0" xfId="2" applyFill="1" applyAlignment="1">
      <alignment horizontal="center"/>
    </xf>
    <xf numFmtId="49" fontId="2" fillId="2" borderId="0" xfId="2" applyNumberFormat="1" applyFill="1"/>
    <xf numFmtId="0" fontId="2" fillId="5" borderId="27" xfId="2" applyFill="1" applyBorder="1"/>
    <xf numFmtId="49" fontId="2" fillId="5" borderId="28" xfId="2" applyNumberFormat="1" applyFill="1" applyBorder="1"/>
    <xf numFmtId="0" fontId="2" fillId="5" borderId="28" xfId="2" applyFill="1" applyBorder="1"/>
    <xf numFmtId="0" fontId="2" fillId="5" borderId="35" xfId="2" applyFill="1" applyBorder="1"/>
    <xf numFmtId="0" fontId="2" fillId="5" borderId="29" xfId="2" applyFill="1" applyBorder="1"/>
    <xf numFmtId="0" fontId="2" fillId="5" borderId="36" xfId="2" applyFill="1" applyBorder="1"/>
    <xf numFmtId="49" fontId="2" fillId="5" borderId="0" xfId="2" applyNumberFormat="1" applyFill="1" applyBorder="1"/>
    <xf numFmtId="0" fontId="2" fillId="5" borderId="0" xfId="2" applyFill="1" applyBorder="1"/>
    <xf numFmtId="0" fontId="8" fillId="2" borderId="18" xfId="2" applyFont="1" applyFill="1" applyBorder="1" applyAlignment="1">
      <alignment horizontal="left"/>
    </xf>
    <xf numFmtId="0" fontId="9" fillId="2" borderId="20" xfId="2" applyFont="1" applyFill="1" applyBorder="1"/>
    <xf numFmtId="0" fontId="2" fillId="5" borderId="29" xfId="2" applyFill="1" applyBorder="1" applyAlignment="1">
      <alignment horizontal="center"/>
    </xf>
    <xf numFmtId="0" fontId="2" fillId="5" borderId="36" xfId="2" applyFill="1" applyBorder="1" applyAlignment="1">
      <alignment horizontal="center"/>
    </xf>
    <xf numFmtId="0" fontId="2" fillId="5" borderId="29" xfId="2" applyFill="1" applyBorder="1" applyAlignment="1">
      <alignment vertical="center"/>
    </xf>
    <xf numFmtId="0" fontId="21" fillId="2" borderId="16" xfId="2" applyFont="1" applyFill="1" applyBorder="1" applyAlignment="1">
      <alignment horizontal="center" vertical="center"/>
    </xf>
    <xf numFmtId="0" fontId="2" fillId="5" borderId="36" xfId="2" applyFill="1" applyBorder="1" applyAlignment="1">
      <alignment vertical="center"/>
    </xf>
    <xf numFmtId="0" fontId="2" fillId="2" borderId="0" xfId="2" applyFill="1" applyAlignment="1">
      <alignment vertical="center"/>
    </xf>
    <xf numFmtId="0" fontId="2" fillId="5" borderId="0" xfId="2" applyFill="1" applyBorder="1" applyAlignment="1">
      <alignment horizontal="center" vertical="center"/>
    </xf>
    <xf numFmtId="49" fontId="2" fillId="5" borderId="0" xfId="2" applyNumberFormat="1" applyFill="1" applyBorder="1" applyAlignment="1">
      <alignment vertical="center"/>
    </xf>
    <xf numFmtId="0" fontId="2" fillId="5" borderId="0" xfId="2" applyFill="1" applyBorder="1" applyAlignment="1">
      <alignment vertical="center"/>
    </xf>
    <xf numFmtId="0" fontId="2" fillId="2" borderId="52" xfId="2" applyFill="1" applyBorder="1" applyAlignment="1">
      <alignment vertical="center"/>
    </xf>
    <xf numFmtId="0" fontId="2" fillId="5" borderId="33" xfId="2" applyFill="1" applyBorder="1"/>
    <xf numFmtId="49" fontId="2" fillId="5" borderId="34" xfId="2" applyNumberFormat="1" applyFill="1" applyBorder="1"/>
    <xf numFmtId="0" fontId="2" fillId="5" borderId="34" xfId="2" applyFill="1" applyBorder="1"/>
    <xf numFmtId="0" fontId="2" fillId="5" borderId="37" xfId="2" applyFill="1" applyBorder="1"/>
    <xf numFmtId="49" fontId="2" fillId="6" borderId="16" xfId="2" applyNumberFormat="1" applyFont="1" applyFill="1" applyBorder="1" applyAlignment="1">
      <alignment vertical="center"/>
    </xf>
    <xf numFmtId="0" fontId="17" fillId="2" borderId="0" xfId="2" applyFont="1" applyFill="1" applyAlignment="1">
      <alignment horizontal="center"/>
    </xf>
    <xf numFmtId="0" fontId="17" fillId="5" borderId="28" xfId="2" applyFont="1" applyFill="1" applyBorder="1" applyAlignment="1">
      <alignment horizontal="center"/>
    </xf>
    <xf numFmtId="0" fontId="17" fillId="5" borderId="0" xfId="2" applyFont="1" applyFill="1" applyBorder="1" applyAlignment="1">
      <alignment horizontal="center"/>
    </xf>
    <xf numFmtId="0" fontId="17" fillId="5" borderId="0" xfId="2" applyFont="1" applyFill="1" applyBorder="1" applyAlignment="1">
      <alignment horizontal="center" vertical="center"/>
    </xf>
    <xf numFmtId="0" fontId="17" fillId="5" borderId="34" xfId="2" applyFont="1" applyFill="1" applyBorder="1" applyAlignment="1">
      <alignment horizontal="center"/>
    </xf>
    <xf numFmtId="0" fontId="11" fillId="2" borderId="35" xfId="1" applyFont="1" applyFill="1" applyBorder="1" applyAlignment="1">
      <alignment vertical="center"/>
    </xf>
    <xf numFmtId="0" fontId="11" fillId="2" borderId="29" xfId="1" applyFont="1" applyFill="1" applyBorder="1" applyAlignment="1">
      <alignment vertical="center"/>
    </xf>
    <xf numFmtId="0" fontId="11" fillId="2" borderId="0" xfId="1" applyFont="1" applyFill="1" applyBorder="1" applyAlignment="1">
      <alignment vertical="center"/>
    </xf>
    <xf numFmtId="0" fontId="19" fillId="2" borderId="0" xfId="1" applyFont="1" applyFill="1" applyBorder="1" applyAlignment="1">
      <alignment vertical="center"/>
    </xf>
    <xf numFmtId="0" fontId="0" fillId="2" borderId="0" xfId="1" applyFont="1" applyFill="1" applyBorder="1"/>
    <xf numFmtId="0" fontId="19" fillId="2" borderId="0" xfId="1" applyFont="1" applyFill="1" applyAlignment="1">
      <alignment horizontal="center"/>
    </xf>
    <xf numFmtId="0" fontId="19" fillId="2" borderId="28" xfId="1" applyFont="1" applyFill="1" applyBorder="1" applyAlignment="1">
      <alignment horizontal="center"/>
    </xf>
    <xf numFmtId="0" fontId="19" fillId="2" borderId="0" xfId="1" applyFont="1" applyFill="1" applyBorder="1" applyAlignment="1">
      <alignment horizontal="center"/>
    </xf>
    <xf numFmtId="0" fontId="18" fillId="2" borderId="0" xfId="1" applyFont="1" applyFill="1" applyBorder="1" applyAlignment="1">
      <alignment horizontal="center"/>
    </xf>
    <xf numFmtId="0" fontId="0" fillId="2" borderId="0" xfId="1" applyFont="1" applyFill="1" applyBorder="1" applyAlignment="1">
      <alignment horizontal="center"/>
    </xf>
    <xf numFmtId="0" fontId="19" fillId="2" borderId="34" xfId="1" applyFont="1" applyFill="1" applyBorder="1" applyAlignment="1">
      <alignment horizontal="center"/>
    </xf>
    <xf numFmtId="0" fontId="0" fillId="0" borderId="15" xfId="1" applyFont="1" applyFill="1" applyBorder="1"/>
    <xf numFmtId="0" fontId="0" fillId="0" borderId="16" xfId="1" applyFont="1" applyFill="1" applyBorder="1"/>
    <xf numFmtId="49" fontId="2" fillId="2" borderId="0" xfId="2" applyNumberFormat="1" applyFill="1" applyAlignment="1">
      <alignment horizontal="left"/>
    </xf>
    <xf numFmtId="49" fontId="2" fillId="2" borderId="22" xfId="2" applyNumberFormat="1" applyFill="1" applyBorder="1" applyAlignment="1">
      <alignment horizontal="left"/>
    </xf>
    <xf numFmtId="49" fontId="2" fillId="5" borderId="28" xfId="2" applyNumberFormat="1" applyFill="1" applyBorder="1" applyAlignment="1">
      <alignment horizontal="left"/>
    </xf>
    <xf numFmtId="49" fontId="2" fillId="5" borderId="0" xfId="2" applyNumberFormat="1" applyFill="1" applyBorder="1" applyAlignment="1">
      <alignment horizontal="left" vertical="center"/>
    </xf>
    <xf numFmtId="49" fontId="2" fillId="5" borderId="0" xfId="2" applyNumberFormat="1" applyFill="1" applyBorder="1" applyAlignment="1">
      <alignment horizontal="left"/>
    </xf>
    <xf numFmtId="49" fontId="2" fillId="5" borderId="34" xfId="2" applyNumberFormat="1" applyFill="1" applyBorder="1" applyAlignment="1">
      <alignment horizontal="left"/>
    </xf>
    <xf numFmtId="0" fontId="2" fillId="2" borderId="0" xfId="2" applyFill="1" applyAlignment="1">
      <alignment horizontal="left"/>
    </xf>
    <xf numFmtId="0" fontId="0" fillId="2" borderId="0" xfId="1" applyFont="1" applyFill="1"/>
    <xf numFmtId="0" fontId="0" fillId="0" borderId="0" xfId="0"/>
    <xf numFmtId="0" fontId="19" fillId="2" borderId="39" xfId="1" applyFont="1" applyFill="1" applyBorder="1" applyAlignment="1">
      <alignment horizontal="center"/>
    </xf>
    <xf numFmtId="0" fontId="19" fillId="2" borderId="46" xfId="1" applyFont="1" applyFill="1" applyBorder="1" applyAlignment="1">
      <alignment horizontal="center"/>
    </xf>
    <xf numFmtId="0" fontId="17" fillId="3" borderId="6" xfId="1" applyFont="1" applyFill="1" applyBorder="1" applyAlignment="1">
      <alignment horizontal="center" vertical="center"/>
    </xf>
    <xf numFmtId="9" fontId="22" fillId="2" borderId="52" xfId="2" applyNumberFormat="1" applyFont="1" applyFill="1" applyBorder="1" applyAlignment="1">
      <alignment horizontal="center" vertical="center"/>
    </xf>
    <xf numFmtId="0" fontId="0" fillId="2" borderId="17" xfId="1" applyFont="1" applyFill="1" applyBorder="1" applyAlignment="1">
      <alignment horizontal="center"/>
    </xf>
    <xf numFmtId="9" fontId="22" fillId="0" borderId="52" xfId="2" applyNumberFormat="1" applyFont="1" applyFill="1" applyBorder="1" applyAlignment="1">
      <alignment horizontal="center" vertical="center"/>
    </xf>
    <xf numFmtId="49" fontId="2" fillId="0" borderId="65" xfId="2" applyNumberFormat="1" applyFont="1" applyFill="1" applyBorder="1" applyAlignment="1">
      <alignment vertical="center"/>
    </xf>
    <xf numFmtId="49" fontId="17" fillId="6" borderId="65" xfId="2" applyNumberFormat="1" applyFont="1" applyFill="1" applyBorder="1" applyAlignment="1">
      <alignment vertical="center"/>
    </xf>
    <xf numFmtId="49" fontId="2" fillId="6" borderId="65" xfId="2" applyNumberFormat="1" applyFont="1" applyFill="1" applyBorder="1" applyAlignment="1">
      <alignment vertical="center"/>
    </xf>
    <xf numFmtId="0" fontId="2" fillId="2" borderId="65" xfId="2" applyFill="1" applyBorder="1" applyAlignment="1">
      <alignment vertical="center"/>
    </xf>
    <xf numFmtId="0" fontId="19" fillId="2" borderId="0" xfId="1" applyFont="1" applyFill="1" applyAlignment="1">
      <alignment horizontal="left"/>
    </xf>
    <xf numFmtId="0" fontId="22" fillId="0" borderId="65" xfId="2" applyFont="1" applyFill="1" applyBorder="1" applyAlignment="1">
      <alignment vertical="center"/>
    </xf>
    <xf numFmtId="0" fontId="19" fillId="2" borderId="2" xfId="1" applyFont="1" applyFill="1" applyBorder="1" applyAlignment="1">
      <alignment horizontal="left"/>
    </xf>
    <xf numFmtId="0" fontId="19" fillId="2" borderId="0" xfId="1" applyFont="1" applyFill="1" applyBorder="1" applyAlignment="1">
      <alignment horizontal="left"/>
    </xf>
    <xf numFmtId="0" fontId="19" fillId="2" borderId="7" xfId="1" applyFont="1" applyFill="1" applyBorder="1" applyAlignment="1">
      <alignment horizontal="left"/>
    </xf>
    <xf numFmtId="0" fontId="23" fillId="0" borderId="16" xfId="1" applyFont="1" applyFill="1" applyBorder="1" applyAlignment="1">
      <alignment horizontal="left"/>
    </xf>
    <xf numFmtId="0" fontId="19" fillId="2" borderId="25" xfId="1" applyFont="1" applyFill="1" applyBorder="1" applyAlignment="1">
      <alignment horizontal="left"/>
    </xf>
    <xf numFmtId="0" fontId="23" fillId="0" borderId="16" xfId="1" applyFont="1" applyFill="1" applyBorder="1" applyAlignment="1">
      <alignment horizontal="center"/>
    </xf>
    <xf numFmtId="0" fontId="19" fillId="2" borderId="16" xfId="1" applyFont="1" applyFill="1" applyBorder="1" applyAlignment="1">
      <alignment horizontal="center"/>
    </xf>
    <xf numFmtId="0" fontId="0" fillId="2" borderId="16" xfId="1" applyFont="1" applyFill="1" applyBorder="1" applyAlignment="1">
      <alignment horizontal="center"/>
    </xf>
    <xf numFmtId="0" fontId="0" fillId="0" borderId="16" xfId="1" applyFont="1" applyFill="1" applyBorder="1" applyAlignment="1">
      <alignment horizontal="center"/>
    </xf>
    <xf numFmtId="0" fontId="5" fillId="2" borderId="19" xfId="1" applyFont="1" applyFill="1" applyBorder="1" applyAlignment="1">
      <alignment horizontal="center" vertical="center" wrapText="1"/>
    </xf>
    <xf numFmtId="0" fontId="5" fillId="2" borderId="43" xfId="1" applyFont="1" applyFill="1" applyBorder="1" applyAlignment="1">
      <alignment horizontal="center" vertical="center" wrapText="1"/>
    </xf>
    <xf numFmtId="0" fontId="19" fillId="2" borderId="15" xfId="1" applyFont="1" applyFill="1" applyBorder="1"/>
    <xf numFmtId="0" fontId="0" fillId="2" borderId="15" xfId="1" applyFont="1" applyFill="1" applyBorder="1"/>
    <xf numFmtId="0" fontId="19" fillId="2" borderId="20" xfId="1" applyFont="1" applyFill="1" applyBorder="1"/>
    <xf numFmtId="0" fontId="0" fillId="2" borderId="21" xfId="1" applyFont="1" applyFill="1" applyBorder="1" applyAlignment="1">
      <alignment horizontal="center"/>
    </xf>
    <xf numFmtId="0" fontId="0" fillId="2" borderId="21" xfId="1" applyFont="1" applyFill="1" applyBorder="1" applyAlignment="1">
      <alignment horizontal="left"/>
    </xf>
    <xf numFmtId="0" fontId="19" fillId="2" borderId="21" xfId="1" applyFont="1" applyFill="1" applyBorder="1" applyAlignment="1">
      <alignment horizontal="center"/>
    </xf>
    <xf numFmtId="0" fontId="19" fillId="2" borderId="22" xfId="1" applyFont="1" applyFill="1" applyBorder="1" applyAlignment="1">
      <alignment horizontal="center"/>
    </xf>
    <xf numFmtId="177" fontId="64" fillId="0" borderId="16" xfId="0" applyNumberFormat="1" applyFont="1" applyFill="1" applyBorder="1" applyAlignment="1">
      <alignment horizontal="left"/>
    </xf>
    <xf numFmtId="0" fontId="0" fillId="2" borderId="23" xfId="1" applyFont="1" applyFill="1" applyBorder="1" applyAlignment="1">
      <alignment horizontal="center"/>
    </xf>
    <xf numFmtId="0" fontId="23" fillId="38" borderId="16" xfId="1" applyFont="1" applyFill="1" applyBorder="1" applyAlignment="1">
      <alignment horizontal="center"/>
    </xf>
    <xf numFmtId="49" fontId="22" fillId="6" borderId="52" xfId="2" applyNumberFormat="1" applyFont="1" applyFill="1" applyBorder="1" applyAlignment="1">
      <alignment horizontal="center" vertical="center"/>
    </xf>
    <xf numFmtId="9" fontId="0" fillId="0" borderId="16" xfId="0" applyNumberFormat="1" applyBorder="1" applyAlignment="1">
      <alignment horizontal="center"/>
    </xf>
    <xf numFmtId="0" fontId="10" fillId="2" borderId="0" xfId="2" applyFont="1" applyFill="1" applyBorder="1" applyAlignment="1">
      <alignment horizontal="center" wrapText="1"/>
    </xf>
    <xf numFmtId="49" fontId="44" fillId="0" borderId="52" xfId="2" applyNumberFormat="1" applyFont="1" applyFill="1" applyBorder="1" applyAlignment="1">
      <alignment horizontal="center" vertical="center"/>
    </xf>
    <xf numFmtId="0" fontId="2" fillId="0" borderId="0" xfId="2" applyFill="1"/>
    <xf numFmtId="0" fontId="10" fillId="0" borderId="30" xfId="2" applyFont="1" applyFill="1" applyBorder="1" applyAlignment="1">
      <alignment textRotation="75" wrapText="1"/>
    </xf>
    <xf numFmtId="0" fontId="36" fillId="2" borderId="0" xfId="1" applyFont="1" applyFill="1" applyBorder="1"/>
    <xf numFmtId="0" fontId="17" fillId="2" borderId="67" xfId="1" applyFont="1" applyFill="1" applyBorder="1" applyAlignment="1">
      <alignment horizontal="center" vertical="center" wrapText="1"/>
    </xf>
    <xf numFmtId="0" fontId="17" fillId="2" borderId="62" xfId="1" applyFont="1" applyFill="1" applyBorder="1" applyAlignment="1">
      <alignment horizontal="center" vertical="center" wrapText="1"/>
    </xf>
    <xf numFmtId="0" fontId="17" fillId="2" borderId="79" xfId="1" applyFont="1" applyFill="1" applyBorder="1" applyAlignment="1">
      <alignment horizontal="center" vertical="center" wrapText="1"/>
    </xf>
    <xf numFmtId="0" fontId="4" fillId="2" borderId="80" xfId="1" applyFont="1" applyFill="1" applyBorder="1" applyAlignment="1">
      <alignment vertical="center" wrapText="1"/>
    </xf>
    <xf numFmtId="0" fontId="4" fillId="2" borderId="64" xfId="1" applyFont="1" applyFill="1" applyBorder="1" applyAlignment="1">
      <alignment vertical="center" wrapText="1"/>
    </xf>
    <xf numFmtId="0" fontId="0" fillId="0" borderId="20" xfId="1" applyFont="1" applyFill="1" applyBorder="1"/>
    <xf numFmtId="0" fontId="0" fillId="0" borderId="21" xfId="1" applyFont="1" applyFill="1" applyBorder="1"/>
    <xf numFmtId="0" fontId="0" fillId="0" borderId="23" xfId="1" applyFont="1" applyFill="1" applyBorder="1" applyAlignment="1">
      <alignment horizontal="left"/>
    </xf>
    <xf numFmtId="0" fontId="0" fillId="0" borderId="0" xfId="1" applyFont="1" applyFill="1" applyBorder="1"/>
    <xf numFmtId="0" fontId="23" fillId="0" borderId="23" xfId="1" applyFont="1" applyFill="1" applyBorder="1" applyAlignment="1">
      <alignment horizontal="center"/>
    </xf>
    <xf numFmtId="0" fontId="83" fillId="5" borderId="0" xfId="2" applyFont="1" applyFill="1" applyBorder="1"/>
    <xf numFmtId="177" fontId="64" fillId="0" borderId="13" xfId="0" applyNumberFormat="1" applyFont="1" applyFill="1" applyBorder="1" applyAlignment="1">
      <alignment horizontal="left"/>
    </xf>
    <xf numFmtId="0" fontId="4" fillId="2" borderId="9" xfId="1" applyFont="1" applyFill="1" applyBorder="1" applyAlignment="1">
      <alignment horizontal="center"/>
    </xf>
    <xf numFmtId="0" fontId="4" fillId="2" borderId="10" xfId="1" applyFont="1" applyFill="1" applyBorder="1" applyAlignment="1">
      <alignment horizontal="center"/>
    </xf>
    <xf numFmtId="14" fontId="19" fillId="2" borderId="13" xfId="1" applyNumberFormat="1" applyFont="1" applyFill="1" applyBorder="1" applyAlignment="1">
      <alignment horizontal="center"/>
    </xf>
    <xf numFmtId="14" fontId="19" fillId="2" borderId="16" xfId="1" applyNumberFormat="1" applyFont="1" applyFill="1" applyBorder="1" applyAlignment="1">
      <alignment horizontal="center"/>
    </xf>
    <xf numFmtId="0" fontId="0" fillId="6" borderId="0" xfId="1" applyFont="1" applyFill="1" applyBorder="1"/>
    <xf numFmtId="0" fontId="2" fillId="2" borderId="15" xfId="1" applyFont="1" applyFill="1" applyBorder="1" applyAlignment="1">
      <alignment horizontal="center" wrapText="1"/>
    </xf>
    <xf numFmtId="0" fontId="21" fillId="0" borderId="16" xfId="2" applyFont="1" applyFill="1" applyBorder="1" applyAlignment="1">
      <alignment horizontal="center" vertical="center"/>
    </xf>
    <xf numFmtId="49" fontId="22" fillId="0" borderId="52" xfId="2" applyNumberFormat="1" applyFont="1" applyFill="1" applyBorder="1" applyAlignment="1">
      <alignment horizontal="center" vertical="center"/>
    </xf>
    <xf numFmtId="14" fontId="0" fillId="2" borderId="16" xfId="1" applyNumberFormat="1" applyFont="1" applyFill="1" applyBorder="1" applyAlignment="1">
      <alignment horizontal="center"/>
    </xf>
    <xf numFmtId="0" fontId="64" fillId="0" borderId="16" xfId="0" applyFont="1" applyFill="1" applyBorder="1"/>
    <xf numFmtId="0" fontId="19" fillId="2" borderId="23" xfId="1" applyFont="1" applyFill="1" applyBorder="1" applyAlignment="1">
      <alignment horizontal="center"/>
    </xf>
    <xf numFmtId="0" fontId="4" fillId="2" borderId="80" xfId="1" applyFont="1" applyFill="1" applyBorder="1" applyAlignment="1">
      <alignment horizontal="center"/>
    </xf>
    <xf numFmtId="0" fontId="4" fillId="2" borderId="64" xfId="1" applyFont="1" applyFill="1" applyBorder="1" applyAlignment="1">
      <alignment horizontal="center"/>
    </xf>
    <xf numFmtId="0" fontId="0" fillId="2" borderId="18" xfId="1" applyFont="1" applyFill="1" applyBorder="1" applyAlignment="1">
      <alignment horizontal="center"/>
    </xf>
    <xf numFmtId="0" fontId="0" fillId="2" borderId="19" xfId="1" applyFont="1" applyFill="1" applyBorder="1" applyAlignment="1">
      <alignment horizontal="center"/>
    </xf>
    <xf numFmtId="0" fontId="0" fillId="2" borderId="15" xfId="1" applyFont="1" applyFill="1" applyBorder="1" applyAlignment="1">
      <alignment horizontal="center"/>
    </xf>
    <xf numFmtId="0" fontId="7" fillId="6" borderId="7" xfId="2" applyFont="1" applyFill="1" applyBorder="1" applyAlignment="1">
      <alignment horizontal="center" vertical="center"/>
    </xf>
    <xf numFmtId="0" fontId="44" fillId="0" borderId="16" xfId="0" applyFont="1" applyFill="1" applyBorder="1"/>
    <xf numFmtId="0" fontId="10" fillId="2" borderId="31" xfId="2" applyFont="1" applyFill="1" applyBorder="1" applyAlignment="1">
      <alignment horizontal="center"/>
    </xf>
    <xf numFmtId="0" fontId="10" fillId="2" borderId="0" xfId="2" applyFont="1" applyFill="1" applyBorder="1" applyAlignment="1">
      <alignment horizontal="center"/>
    </xf>
    <xf numFmtId="0" fontId="10" fillId="2" borderId="50" xfId="2" applyFont="1" applyFill="1" applyBorder="1" applyAlignment="1">
      <alignment horizontal="center"/>
    </xf>
    <xf numFmtId="49" fontId="22" fillId="6" borderId="16" xfId="2" applyNumberFormat="1" applyFont="1" applyFill="1" applyBorder="1" applyAlignment="1">
      <alignment horizontal="center" vertical="center"/>
    </xf>
    <xf numFmtId="49" fontId="17" fillId="6" borderId="16" xfId="2" applyNumberFormat="1" applyFont="1" applyFill="1" applyBorder="1" applyAlignment="1">
      <alignment vertical="center"/>
    </xf>
    <xf numFmtId="0" fontId="17" fillId="2" borderId="50" xfId="1" applyFont="1" applyFill="1" applyBorder="1" applyAlignment="1">
      <alignment horizontal="center" vertical="center" wrapText="1"/>
    </xf>
    <xf numFmtId="0" fontId="8" fillId="2" borderId="82" xfId="1" applyFont="1" applyFill="1" applyBorder="1" applyAlignment="1">
      <alignment horizontal="center" vertical="center"/>
    </xf>
    <xf numFmtId="0" fontId="0" fillId="0" borderId="16" xfId="0" applyBorder="1" applyAlignment="1">
      <alignment horizontal="center"/>
    </xf>
    <xf numFmtId="9" fontId="0" fillId="0" borderId="19" xfId="0" applyNumberFormat="1" applyBorder="1" applyAlignment="1">
      <alignment horizontal="center"/>
    </xf>
    <xf numFmtId="0" fontId="64" fillId="0" borderId="81" xfId="0" applyFont="1" applyFill="1" applyBorder="1"/>
    <xf numFmtId="0" fontId="38" fillId="2" borderId="0" xfId="1" applyFont="1" applyFill="1" applyBorder="1" applyAlignment="1">
      <alignment horizontal="center"/>
    </xf>
    <xf numFmtId="0" fontId="64" fillId="0" borderId="22" xfId="0" applyFont="1" applyFill="1" applyBorder="1"/>
    <xf numFmtId="0" fontId="64" fillId="0" borderId="23" xfId="0" applyFont="1" applyFill="1" applyBorder="1"/>
    <xf numFmtId="0" fontId="64" fillId="0" borderId="20" xfId="0" applyFont="1" applyFill="1" applyBorder="1"/>
    <xf numFmtId="0" fontId="64" fillId="0" borderId="43" xfId="0" applyFont="1" applyFill="1" applyBorder="1"/>
    <xf numFmtId="0" fontId="64" fillId="0" borderId="17" xfId="0" applyFont="1" applyFill="1" applyBorder="1"/>
    <xf numFmtId="0" fontId="0" fillId="0" borderId="23" xfId="0" applyBorder="1" applyAlignment="1">
      <alignment horizontal="center"/>
    </xf>
    <xf numFmtId="0" fontId="16" fillId="2" borderId="21" xfId="1" applyFont="1" applyFill="1" applyBorder="1" applyAlignment="1">
      <alignment horizontal="center" vertical="center" wrapText="1"/>
    </xf>
    <xf numFmtId="0" fontId="64" fillId="0" borderId="83" xfId="0" applyFont="1" applyFill="1" applyBorder="1"/>
    <xf numFmtId="0" fontId="64" fillId="0" borderId="19" xfId="0" applyFont="1" applyFill="1" applyBorder="1"/>
    <xf numFmtId="0" fontId="17" fillId="2" borderId="50" xfId="1" applyFont="1" applyFill="1" applyBorder="1" applyAlignment="1">
      <alignment vertical="center"/>
    </xf>
    <xf numFmtId="0" fontId="17" fillId="2" borderId="50" xfId="1" applyFont="1" applyFill="1" applyBorder="1" applyAlignment="1">
      <alignment horizontal="center" vertical="center"/>
    </xf>
    <xf numFmtId="0" fontId="15" fillId="0" borderId="23" xfId="1" applyFont="1" applyBorder="1" applyAlignment="1">
      <alignment horizontal="center"/>
    </xf>
    <xf numFmtId="0" fontId="8" fillId="2" borderId="82" xfId="1" applyFont="1" applyFill="1" applyBorder="1" applyAlignment="1">
      <alignment horizontal="center" vertical="center" wrapText="1"/>
    </xf>
    <xf numFmtId="49" fontId="85" fillId="0" borderId="65" xfId="2" applyNumberFormat="1" applyFont="1" applyFill="1" applyBorder="1" applyAlignment="1">
      <alignment vertical="center"/>
    </xf>
    <xf numFmtId="0" fontId="44" fillId="0" borderId="16" xfId="0" applyFont="1" applyFill="1" applyBorder="1" applyAlignment="1">
      <alignment horizontal="left"/>
    </xf>
    <xf numFmtId="0" fontId="64" fillId="0" borderId="16" xfId="0" applyFont="1" applyFill="1" applyBorder="1" applyAlignment="1">
      <alignment horizontal="left"/>
    </xf>
    <xf numFmtId="0" fontId="64" fillId="0" borderId="16" xfId="0" applyFont="1" applyFill="1" applyBorder="1" applyAlignment="1">
      <alignment horizontal="left" wrapText="1"/>
    </xf>
    <xf numFmtId="0" fontId="64" fillId="6" borderId="18" xfId="0" applyFont="1" applyFill="1" applyBorder="1" applyAlignment="1">
      <alignment horizontal="left"/>
    </xf>
    <xf numFmtId="0" fontId="64" fillId="6" borderId="15" xfId="0" applyFont="1" applyFill="1" applyBorder="1" applyAlignment="1">
      <alignment horizontal="left"/>
    </xf>
    <xf numFmtId="177" fontId="0" fillId="0" borderId="16" xfId="0" applyNumberFormat="1" applyBorder="1" applyAlignment="1">
      <alignment horizontal="center"/>
    </xf>
    <xf numFmtId="0" fontId="0" fillId="0" borderId="13" xfId="0" applyFill="1" applyBorder="1" applyAlignment="1">
      <alignment horizontal="center"/>
    </xf>
    <xf numFmtId="0" fontId="8" fillId="2" borderId="30" xfId="1" applyFont="1" applyFill="1" applyBorder="1" applyAlignment="1">
      <alignment horizontal="center" vertical="center" wrapText="1"/>
    </xf>
    <xf numFmtId="0" fontId="21" fillId="0" borderId="13" xfId="2" applyFont="1" applyFill="1" applyBorder="1" applyAlignment="1">
      <alignment horizontal="center" vertical="center"/>
    </xf>
    <xf numFmtId="0" fontId="23" fillId="0" borderId="15" xfId="1" applyFont="1" applyFill="1" applyBorder="1" applyAlignment="1">
      <alignment horizontal="center"/>
    </xf>
    <xf numFmtId="0" fontId="19" fillId="2" borderId="16" xfId="1" applyFont="1" applyFill="1" applyBorder="1"/>
    <xf numFmtId="0" fontId="0" fillId="2" borderId="62" xfId="1" applyFont="1" applyFill="1" applyBorder="1" applyAlignment="1">
      <alignment horizontal="center"/>
    </xf>
    <xf numFmtId="0" fontId="19" fillId="2" borderId="65" xfId="1" applyFont="1" applyFill="1" applyBorder="1" applyAlignment="1">
      <alignment horizontal="center"/>
    </xf>
    <xf numFmtId="0" fontId="19" fillId="2" borderId="16" xfId="1" applyFont="1" applyFill="1" applyBorder="1" applyAlignment="1">
      <alignment horizontal="left"/>
    </xf>
    <xf numFmtId="0" fontId="86" fillId="2" borderId="16" xfId="1" applyFont="1" applyFill="1" applyBorder="1" applyAlignment="1">
      <alignment horizontal="center"/>
    </xf>
    <xf numFmtId="0" fontId="86" fillId="2" borderId="17" xfId="1" applyFont="1" applyFill="1" applyBorder="1" applyAlignment="1">
      <alignment horizontal="center"/>
    </xf>
    <xf numFmtId="0" fontId="87" fillId="2" borderId="16" xfId="1" applyFont="1" applyFill="1" applyBorder="1" applyAlignment="1">
      <alignment horizontal="center"/>
    </xf>
    <xf numFmtId="0" fontId="19" fillId="0" borderId="16" xfId="1" applyFont="1" applyFill="1" applyBorder="1" applyAlignment="1">
      <alignment horizontal="center"/>
    </xf>
    <xf numFmtId="0" fontId="0" fillId="0" borderId="17" xfId="1" applyFont="1" applyFill="1" applyBorder="1" applyAlignment="1">
      <alignment horizontal="center"/>
    </xf>
    <xf numFmtId="0" fontId="20" fillId="0" borderId="13" xfId="2" applyFont="1" applyFill="1" applyBorder="1" applyAlignment="1">
      <alignment horizontal="center" wrapText="1" shrinkToFit="1"/>
    </xf>
    <xf numFmtId="0" fontId="87" fillId="0" borderId="16" xfId="1" applyFont="1" applyFill="1" applyBorder="1" applyAlignment="1">
      <alignment horizontal="center"/>
    </xf>
    <xf numFmtId="0" fontId="87" fillId="0" borderId="16" xfId="1" applyFont="1" applyFill="1" applyBorder="1" applyAlignment="1">
      <alignment horizontal="left"/>
    </xf>
    <xf numFmtId="0" fontId="0" fillId="0" borderId="0" xfId="0" applyFill="1"/>
    <xf numFmtId="0" fontId="6" fillId="2" borderId="23" xfId="1" applyFont="1" applyFill="1" applyBorder="1" applyAlignment="1">
      <alignment horizontal="center"/>
    </xf>
    <xf numFmtId="0" fontId="6" fillId="2" borderId="81" xfId="1" applyFont="1" applyFill="1" applyBorder="1" applyAlignment="1">
      <alignment horizontal="center"/>
    </xf>
    <xf numFmtId="0" fontId="63" fillId="61" borderId="84" xfId="0" applyFont="1" applyFill="1" applyBorder="1" applyAlignment="1">
      <alignment vertical="top" wrapText="1"/>
    </xf>
    <xf numFmtId="0" fontId="2" fillId="0" borderId="84" xfId="0" applyFont="1" applyBorder="1" applyAlignment="1">
      <alignment vertical="top" wrapText="1"/>
    </xf>
    <xf numFmtId="0" fontId="2" fillId="61" borderId="84" xfId="0" applyFont="1" applyFill="1" applyBorder="1" applyAlignment="1">
      <alignment vertical="top" wrapText="1"/>
    </xf>
    <xf numFmtId="49" fontId="17" fillId="6" borderId="65" xfId="2" applyNumberFormat="1" applyFont="1" applyFill="1" applyBorder="1" applyAlignment="1">
      <alignment horizontal="left" vertical="center"/>
    </xf>
    <xf numFmtId="0" fontId="17" fillId="2" borderId="14" xfId="1" applyFont="1" applyFill="1" applyBorder="1" applyAlignment="1">
      <alignment vertical="center"/>
    </xf>
    <xf numFmtId="0" fontId="17" fillId="2" borderId="17" xfId="1" applyFont="1" applyFill="1" applyBorder="1" applyAlignment="1">
      <alignment vertical="center"/>
    </xf>
    <xf numFmtId="0" fontId="17" fillId="2" borderId="22" xfId="1" applyFont="1" applyFill="1" applyBorder="1" applyAlignment="1">
      <alignment vertical="center"/>
    </xf>
    <xf numFmtId="0" fontId="7" fillId="2" borderId="7" xfId="2" applyFont="1" applyFill="1" applyBorder="1" applyAlignment="1">
      <alignment horizontal="center" vertical="center"/>
    </xf>
    <xf numFmtId="0" fontId="23" fillId="6" borderId="16" xfId="1" applyFont="1" applyFill="1" applyBorder="1" applyAlignment="1">
      <alignment horizontal="left"/>
    </xf>
    <xf numFmtId="0" fontId="23" fillId="6" borderId="18" xfId="1" applyFont="1" applyFill="1" applyBorder="1"/>
    <xf numFmtId="0" fontId="0" fillId="6" borderId="15" xfId="1" applyFont="1" applyFill="1" applyBorder="1"/>
    <xf numFmtId="0" fontId="23" fillId="6" borderId="16" xfId="1" applyFont="1" applyFill="1" applyBorder="1" applyAlignment="1">
      <alignment horizontal="center"/>
    </xf>
    <xf numFmtId="0" fontId="2" fillId="5" borderId="0" xfId="2" applyFont="1" applyFill="1" applyBorder="1"/>
    <xf numFmtId="0" fontId="23" fillId="6" borderId="85" xfId="1" applyFont="1" applyFill="1" applyBorder="1" applyAlignment="1">
      <alignment horizontal="center"/>
    </xf>
    <xf numFmtId="0" fontId="7" fillId="2" borderId="13" xfId="2" applyFont="1" applyFill="1" applyBorder="1" applyAlignment="1">
      <alignment horizontal="center" vertical="center"/>
    </xf>
    <xf numFmtId="0" fontId="7" fillId="6" borderId="13" xfId="2" applyFont="1" applyFill="1" applyBorder="1" applyAlignment="1">
      <alignment horizontal="center" vertical="center"/>
    </xf>
    <xf numFmtId="0" fontId="7" fillId="6" borderId="8" xfId="2" applyFont="1" applyFill="1" applyBorder="1" applyAlignment="1">
      <alignment horizontal="center" vertical="center"/>
    </xf>
    <xf numFmtId="49" fontId="44" fillId="0" borderId="23" xfId="2" applyNumberFormat="1" applyFont="1" applyFill="1" applyBorder="1" applyAlignment="1">
      <alignment horizontal="center" vertical="center"/>
    </xf>
    <xf numFmtId="49" fontId="44" fillId="0" borderId="16" xfId="2" applyNumberFormat="1" applyFont="1" applyFill="1" applyBorder="1" applyAlignment="1">
      <alignment horizontal="center" vertical="center"/>
    </xf>
    <xf numFmtId="177" fontId="64" fillId="0" borderId="85" xfId="0" applyNumberFormat="1" applyFont="1" applyFill="1" applyBorder="1" applyAlignment="1">
      <alignment horizontal="left"/>
    </xf>
    <xf numFmtId="0" fontId="64" fillId="0" borderId="85" xfId="0" applyFont="1" applyFill="1" applyBorder="1"/>
    <xf numFmtId="0" fontId="64" fillId="0" borderId="85" xfId="0" applyFont="1" applyFill="1" applyBorder="1" applyAlignment="1">
      <alignment horizontal="left"/>
    </xf>
    <xf numFmtId="0" fontId="21" fillId="0" borderId="85" xfId="2" applyFont="1" applyFill="1" applyBorder="1" applyAlignment="1">
      <alignment horizontal="center" vertical="center"/>
    </xf>
    <xf numFmtId="0" fontId="44" fillId="0" borderId="85" xfId="0" applyFont="1" applyFill="1" applyBorder="1"/>
    <xf numFmtId="0" fontId="20" fillId="0" borderId="8" xfId="2" applyFont="1" applyFill="1" applyBorder="1" applyAlignment="1">
      <alignment wrapText="1" shrinkToFit="1"/>
    </xf>
    <xf numFmtId="0" fontId="7" fillId="2" borderId="6" xfId="2" applyFont="1" applyFill="1" applyBorder="1" applyAlignment="1"/>
    <xf numFmtId="0" fontId="7" fillId="2" borderId="7" xfId="2" applyFont="1" applyFill="1" applyBorder="1" applyAlignment="1"/>
    <xf numFmtId="0" fontId="10" fillId="2" borderId="31" xfId="2" applyFont="1" applyFill="1" applyBorder="1" applyAlignment="1">
      <alignment vertical="center" wrapText="1"/>
    </xf>
    <xf numFmtId="49" fontId="89" fillId="6" borderId="52" xfId="2" applyNumberFormat="1" applyFont="1" applyFill="1" applyBorder="1" applyAlignment="1">
      <alignment horizontal="center" vertical="center"/>
    </xf>
    <xf numFmtId="0" fontId="0" fillId="2" borderId="85" xfId="1" applyFont="1" applyFill="1" applyBorder="1" applyAlignment="1">
      <alignment horizontal="center"/>
    </xf>
    <xf numFmtId="0" fontId="19" fillId="2" borderId="85" xfId="1" applyFont="1" applyFill="1" applyBorder="1" applyAlignment="1">
      <alignment horizontal="center"/>
    </xf>
    <xf numFmtId="0" fontId="0" fillId="0" borderId="85" xfId="1" applyFont="1" applyFill="1" applyBorder="1" applyAlignment="1">
      <alignment horizontal="center"/>
    </xf>
    <xf numFmtId="0" fontId="19" fillId="0" borderId="85" xfId="1" applyFont="1" applyFill="1" applyBorder="1" applyAlignment="1">
      <alignment horizontal="center"/>
    </xf>
    <xf numFmtId="0" fontId="87" fillId="0" borderId="85" xfId="1" applyFont="1" applyFill="1" applyBorder="1" applyAlignment="1">
      <alignment horizontal="center"/>
    </xf>
    <xf numFmtId="0" fontId="87" fillId="0" borderId="85" xfId="1" applyFont="1" applyFill="1" applyBorder="1" applyAlignment="1">
      <alignment horizontal="left"/>
    </xf>
    <xf numFmtId="49" fontId="17" fillId="0" borderId="65" xfId="2" applyNumberFormat="1" applyFont="1" applyFill="1" applyBorder="1" applyAlignment="1">
      <alignment vertical="center"/>
    </xf>
    <xf numFmtId="49" fontId="44" fillId="0" borderId="85" xfId="2" applyNumberFormat="1" applyFont="1" applyFill="1" applyBorder="1" applyAlignment="1">
      <alignment horizontal="center" vertical="center"/>
    </xf>
    <xf numFmtId="49" fontId="44" fillId="0" borderId="86" xfId="2" applyNumberFormat="1" applyFont="1" applyFill="1" applyBorder="1" applyAlignment="1">
      <alignment horizontal="center" vertical="center"/>
    </xf>
    <xf numFmtId="14" fontId="19" fillId="2" borderId="85" xfId="1" applyNumberFormat="1" applyFont="1" applyFill="1" applyBorder="1" applyAlignment="1">
      <alignment horizontal="center"/>
    </xf>
    <xf numFmtId="14" fontId="19" fillId="2" borderId="19" xfId="1" applyNumberFormat="1" applyFont="1" applyFill="1" applyBorder="1" applyAlignment="1">
      <alignment horizontal="center"/>
    </xf>
    <xf numFmtId="49" fontId="22" fillId="6" borderId="85" xfId="2" applyNumberFormat="1" applyFont="1" applyFill="1" applyBorder="1" applyAlignment="1">
      <alignment horizontal="center" vertical="center"/>
    </xf>
    <xf numFmtId="14" fontId="0" fillId="2" borderId="85" xfId="1" applyNumberFormat="1" applyFont="1" applyFill="1" applyBorder="1" applyAlignment="1">
      <alignment horizontal="center"/>
    </xf>
    <xf numFmtId="177" fontId="44" fillId="0" borderId="13" xfId="0" applyNumberFormat="1" applyFont="1" applyFill="1" applyBorder="1" applyAlignment="1">
      <alignment horizontal="left"/>
    </xf>
    <xf numFmtId="49" fontId="44" fillId="0" borderId="23" xfId="2" applyNumberFormat="1" applyFont="1" applyFill="1" applyBorder="1" applyAlignment="1">
      <alignment horizontal="center" vertical="center"/>
    </xf>
    <xf numFmtId="49" fontId="44" fillId="0" borderId="77" xfId="2" applyNumberFormat="1" applyFont="1" applyFill="1" applyBorder="1" applyAlignment="1">
      <alignment horizontal="center" vertical="center"/>
    </xf>
    <xf numFmtId="0" fontId="44" fillId="0" borderId="65" xfId="0" applyFont="1" applyFill="1" applyBorder="1"/>
    <xf numFmtId="0" fontId="44" fillId="0" borderId="85" xfId="0" applyFont="1" applyFill="1" applyBorder="1" applyAlignment="1">
      <alignment horizontal="left"/>
    </xf>
    <xf numFmtId="0" fontId="2" fillId="2" borderId="83" xfId="1" applyFont="1" applyFill="1" applyBorder="1" applyAlignment="1">
      <alignment horizontal="center" wrapText="1"/>
    </xf>
    <xf numFmtId="14" fontId="19" fillId="2" borderId="23" xfId="1" applyNumberFormat="1" applyFont="1" applyFill="1" applyBorder="1" applyAlignment="1">
      <alignment horizontal="center"/>
    </xf>
    <xf numFmtId="0" fontId="2" fillId="2" borderId="12" xfId="1" applyFont="1" applyFill="1" applyBorder="1" applyAlignment="1">
      <alignment horizontal="center" wrapText="1"/>
    </xf>
    <xf numFmtId="177" fontId="0" fillId="0" borderId="16" xfId="0" applyNumberFormat="1" applyFill="1" applyBorder="1" applyAlignment="1">
      <alignment horizontal="center"/>
    </xf>
    <xf numFmtId="0" fontId="19" fillId="6" borderId="0" xfId="1" applyFont="1" applyFill="1" applyBorder="1"/>
    <xf numFmtId="0" fontId="19" fillId="6" borderId="0" xfId="1" applyFont="1" applyFill="1"/>
    <xf numFmtId="0" fontId="18" fillId="6" borderId="0" xfId="1" applyFont="1" applyFill="1" applyBorder="1" applyAlignment="1"/>
    <xf numFmtId="0" fontId="64" fillId="0" borderId="15" xfId="0" applyFont="1" applyFill="1" applyBorder="1" applyAlignment="1">
      <alignment horizontal="left"/>
    </xf>
    <xf numFmtId="0" fontId="19" fillId="6" borderId="0" xfId="1" applyFont="1" applyFill="1" applyAlignment="1">
      <alignment horizontal="center"/>
    </xf>
    <xf numFmtId="9" fontId="0" fillId="0" borderId="16" xfId="0" applyNumberFormat="1" applyFill="1" applyBorder="1" applyAlignment="1">
      <alignment horizontal="center"/>
    </xf>
    <xf numFmtId="0" fontId="7" fillId="0" borderId="13" xfId="2" applyFont="1" applyFill="1" applyBorder="1" applyAlignment="1">
      <alignment horizontal="center" vertical="center"/>
    </xf>
    <xf numFmtId="0" fontId="19" fillId="6" borderId="0" xfId="1" applyFont="1" applyFill="1" applyBorder="1" applyAlignment="1">
      <alignment horizontal="center"/>
    </xf>
    <xf numFmtId="49" fontId="2" fillId="6" borderId="65" xfId="2" applyNumberFormat="1" applyFont="1" applyFill="1" applyBorder="1" applyAlignment="1">
      <alignment vertical="center"/>
    </xf>
    <xf numFmtId="49" fontId="2" fillId="6" borderId="65" xfId="2" applyNumberFormat="1" applyFont="1" applyFill="1" applyBorder="1" applyAlignment="1">
      <alignment vertical="center"/>
    </xf>
    <xf numFmtId="49" fontId="2" fillId="0" borderId="65" xfId="2" applyNumberFormat="1" applyFont="1" applyFill="1" applyBorder="1" applyAlignment="1">
      <alignment vertical="center"/>
    </xf>
    <xf numFmtId="49" fontId="2" fillId="6" borderId="65" xfId="2" applyNumberFormat="1" applyFont="1" applyFill="1" applyBorder="1" applyAlignment="1">
      <alignment vertical="center"/>
    </xf>
    <xf numFmtId="177" fontId="64" fillId="0" borderId="85" xfId="0" applyNumberFormat="1" applyFont="1" applyFill="1" applyBorder="1" applyAlignment="1">
      <alignment horizontal="left"/>
    </xf>
    <xf numFmtId="49" fontId="44" fillId="0" borderId="52" xfId="2" applyNumberFormat="1" applyFont="1" applyFill="1" applyBorder="1" applyAlignment="1">
      <alignment horizontal="center" vertical="center"/>
    </xf>
    <xf numFmtId="177" fontId="64" fillId="0" borderId="13" xfId="0" applyNumberFormat="1" applyFont="1" applyFill="1" applyBorder="1" applyAlignment="1">
      <alignment horizontal="left"/>
    </xf>
    <xf numFmtId="0" fontId="0" fillId="6" borderId="0" xfId="1" applyFont="1" applyFill="1" applyBorder="1"/>
    <xf numFmtId="0" fontId="64" fillId="0" borderId="85" xfId="0" applyFont="1" applyFill="1" applyBorder="1"/>
    <xf numFmtId="0" fontId="0" fillId="6" borderId="0" xfId="1" applyFont="1" applyFill="1"/>
    <xf numFmtId="0" fontId="64" fillId="0" borderId="17" xfId="0" applyFont="1" applyFill="1" applyBorder="1"/>
    <xf numFmtId="0" fontId="44" fillId="0" borderId="85" xfId="0" applyFont="1" applyFill="1" applyBorder="1" applyAlignment="1">
      <alignment horizontal="left"/>
    </xf>
    <xf numFmtId="0" fontId="64" fillId="0" borderId="85" xfId="0" applyFont="1" applyFill="1" applyBorder="1" applyAlignment="1">
      <alignment horizontal="left"/>
    </xf>
    <xf numFmtId="0" fontId="64" fillId="0" borderId="85" xfId="0" applyFont="1" applyFill="1" applyBorder="1" applyAlignment="1">
      <alignment horizontal="left" wrapText="1"/>
    </xf>
    <xf numFmtId="49" fontId="44" fillId="0" borderId="85" xfId="2" applyNumberFormat="1" applyFont="1" applyFill="1" applyBorder="1" applyAlignment="1">
      <alignment horizontal="center" vertical="center"/>
    </xf>
    <xf numFmtId="0" fontId="64" fillId="0" borderId="87" xfId="0" applyFont="1" applyFill="1" applyBorder="1"/>
    <xf numFmtId="0" fontId="23" fillId="0" borderId="85" xfId="1" applyFont="1" applyFill="1" applyBorder="1" applyAlignment="1">
      <alignment horizontal="center"/>
    </xf>
    <xf numFmtId="0" fontId="23" fillId="0" borderId="85" xfId="1" applyFont="1" applyFill="1" applyBorder="1" applyAlignment="1">
      <alignment horizontal="left"/>
    </xf>
    <xf numFmtId="0" fontId="0" fillId="2" borderId="17" xfId="1" applyNumberFormat="1" applyFont="1" applyFill="1" applyBorder="1" applyAlignment="1">
      <alignment horizontal="center"/>
    </xf>
    <xf numFmtId="0" fontId="10" fillId="0" borderId="30" xfId="2" applyFont="1" applyFill="1" applyBorder="1" applyAlignment="1">
      <alignment textRotation="75" wrapText="1"/>
    </xf>
    <xf numFmtId="0" fontId="0" fillId="2" borderId="12" xfId="1" applyFont="1" applyFill="1" applyBorder="1" applyAlignment="1">
      <alignment horizontal="center" vertical="top"/>
    </xf>
    <xf numFmtId="0" fontId="2" fillId="2" borderId="15" xfId="1" applyFont="1" applyFill="1" applyBorder="1" applyAlignment="1">
      <alignment horizontal="center" vertical="top" wrapText="1"/>
    </xf>
    <xf numFmtId="49" fontId="44" fillId="0" borderId="87" xfId="2" applyNumberFormat="1" applyFont="1" applyFill="1" applyBorder="1" applyAlignment="1">
      <alignment horizontal="center" vertical="center"/>
    </xf>
    <xf numFmtId="0" fontId="2" fillId="2" borderId="15" xfId="1" applyFont="1" applyFill="1" applyBorder="1" applyAlignment="1">
      <alignment horizontal="left" wrapText="1"/>
    </xf>
    <xf numFmtId="0" fontId="21" fillId="0" borderId="87" xfId="2" applyFont="1" applyFill="1" applyBorder="1" applyAlignment="1">
      <alignment horizontal="center" vertical="center"/>
    </xf>
    <xf numFmtId="0" fontId="23" fillId="0" borderId="87" xfId="1" applyFont="1" applyFill="1" applyBorder="1" applyAlignment="1">
      <alignment horizontal="center"/>
    </xf>
    <xf numFmtId="0" fontId="2" fillId="2" borderId="85" xfId="2" applyFont="1" applyFill="1" applyBorder="1" applyAlignment="1">
      <alignment vertical="center"/>
    </xf>
    <xf numFmtId="0" fontId="2" fillId="2" borderId="0" xfId="2" applyFont="1" applyFill="1" applyAlignment="1">
      <alignment vertical="center"/>
    </xf>
    <xf numFmtId="0" fontId="96" fillId="6" borderId="13" xfId="2" applyFont="1" applyFill="1" applyBorder="1" applyAlignment="1">
      <alignment horizontal="center" vertical="center"/>
    </xf>
    <xf numFmtId="0" fontId="7" fillId="0" borderId="88" xfId="2" applyFont="1" applyFill="1" applyBorder="1" applyAlignment="1">
      <alignment horizontal="center" vertical="center"/>
    </xf>
    <xf numFmtId="0" fontId="44" fillId="0" borderId="87" xfId="0" applyFont="1" applyFill="1" applyBorder="1" applyAlignment="1">
      <alignment horizontal="left"/>
    </xf>
    <xf numFmtId="49" fontId="44" fillId="0" borderId="87" xfId="2" applyNumberFormat="1" applyFont="1" applyFill="1" applyBorder="1" applyAlignment="1">
      <alignment horizontal="center" vertical="center"/>
    </xf>
    <xf numFmtId="0" fontId="97" fillId="0" borderId="16" xfId="0" applyFont="1" applyFill="1" applyBorder="1"/>
    <xf numFmtId="0" fontId="64" fillId="0" borderId="87" xfId="0" applyFont="1" applyFill="1" applyBorder="1" applyAlignment="1">
      <alignment horizontal="left"/>
    </xf>
    <xf numFmtId="177" fontId="64" fillId="0" borderId="87" xfId="0" applyNumberFormat="1" applyFont="1" applyFill="1" applyBorder="1" applyAlignment="1">
      <alignment horizontal="left"/>
    </xf>
    <xf numFmtId="0" fontId="98" fillId="0" borderId="16" xfId="1" applyFont="1" applyFill="1" applyBorder="1" applyAlignment="1">
      <alignment horizontal="left"/>
    </xf>
    <xf numFmtId="0" fontId="98" fillId="38" borderId="16" xfId="1" applyFont="1" applyFill="1" applyBorder="1" applyAlignment="1">
      <alignment horizontal="center"/>
    </xf>
    <xf numFmtId="0" fontId="99" fillId="0" borderId="15" xfId="1" applyFont="1" applyFill="1" applyBorder="1"/>
    <xf numFmtId="0" fontId="100" fillId="0" borderId="16" xfId="1" applyFont="1" applyFill="1" applyBorder="1" applyAlignment="1">
      <alignment horizontal="center"/>
    </xf>
    <xf numFmtId="0" fontId="100" fillId="0" borderId="16" xfId="1" applyFont="1" applyFill="1" applyBorder="1" applyAlignment="1">
      <alignment horizontal="left"/>
    </xf>
    <xf numFmtId="0" fontId="98" fillId="2" borderId="16" xfId="1" applyFont="1" applyFill="1" applyBorder="1" applyAlignment="1">
      <alignment horizontal="center"/>
    </xf>
    <xf numFmtId="0" fontId="100" fillId="2" borderId="16" xfId="1" applyFont="1" applyFill="1" applyBorder="1" applyAlignment="1">
      <alignment horizontal="center"/>
    </xf>
    <xf numFmtId="0" fontId="100" fillId="0" borderId="15" xfId="1" applyFont="1" applyFill="1" applyBorder="1"/>
    <xf numFmtId="0" fontId="23" fillId="0" borderId="64" xfId="1" applyFont="1" applyFill="1" applyBorder="1" applyAlignment="1">
      <alignment wrapText="1"/>
    </xf>
    <xf numFmtId="0" fontId="23" fillId="0" borderId="16" xfId="1" applyFont="1" applyFill="1" applyBorder="1" applyAlignment="1">
      <alignment wrapText="1"/>
    </xf>
    <xf numFmtId="0" fontId="23" fillId="0" borderId="16" xfId="1" applyFont="1" applyFill="1" applyBorder="1" applyAlignment="1">
      <alignment horizontal="left" wrapText="1"/>
    </xf>
    <xf numFmtId="49" fontId="2" fillId="0" borderId="43" xfId="2" applyNumberFormat="1" applyFill="1" applyBorder="1" applyAlignment="1">
      <alignment horizontal="left"/>
    </xf>
    <xf numFmtId="0" fontId="0" fillId="0" borderId="0" xfId="1" applyFont="1" applyFill="1"/>
    <xf numFmtId="0" fontId="19" fillId="0" borderId="0" xfId="1" applyFont="1" applyFill="1" applyBorder="1"/>
    <xf numFmtId="0" fontId="93" fillId="0" borderId="0" xfId="0" applyFont="1" applyFill="1"/>
    <xf numFmtId="0" fontId="19" fillId="0" borderId="0" xfId="1" applyFont="1" applyFill="1"/>
    <xf numFmtId="0" fontId="23" fillId="38" borderId="87" xfId="1" applyFont="1" applyFill="1" applyBorder="1" applyAlignment="1">
      <alignment horizontal="center"/>
    </xf>
    <xf numFmtId="0" fontId="0" fillId="2" borderId="87" xfId="1" applyFont="1" applyFill="1" applyBorder="1" applyAlignment="1">
      <alignment horizontal="center"/>
    </xf>
    <xf numFmtId="0" fontId="19" fillId="2" borderId="87" xfId="1" applyFont="1" applyFill="1" applyBorder="1" applyAlignment="1">
      <alignment horizontal="center"/>
    </xf>
    <xf numFmtId="0" fontId="23" fillId="0" borderId="87" xfId="1" applyFont="1" applyFill="1" applyBorder="1" applyAlignment="1">
      <alignment horizontal="left"/>
    </xf>
    <xf numFmtId="0" fontId="87" fillId="0" borderId="87" xfId="1" applyFont="1" applyFill="1" applyBorder="1" applyAlignment="1">
      <alignment horizontal="center"/>
    </xf>
    <xf numFmtId="0" fontId="87" fillId="0" borderId="87" xfId="1" applyFont="1" applyFill="1" applyBorder="1" applyAlignment="1">
      <alignment horizontal="left"/>
    </xf>
    <xf numFmtId="0" fontId="99" fillId="0" borderId="16" xfId="1" applyFont="1" applyFill="1" applyBorder="1" applyAlignment="1">
      <alignment horizontal="center"/>
    </xf>
    <xf numFmtId="0" fontId="2" fillId="2" borderId="83" xfId="1" applyFont="1" applyFill="1" applyBorder="1" applyAlignment="1">
      <alignment horizontal="left" wrapText="1"/>
    </xf>
    <xf numFmtId="0" fontId="20" fillId="0" borderId="7" xfId="2" applyFont="1" applyFill="1" applyBorder="1" applyAlignment="1">
      <alignment horizontal="center" wrapText="1" shrinkToFit="1"/>
    </xf>
    <xf numFmtId="0" fontId="0" fillId="0" borderId="87" xfId="1" applyFont="1" applyFill="1" applyBorder="1" applyAlignment="1">
      <alignment horizontal="center"/>
    </xf>
    <xf numFmtId="0" fontId="100" fillId="38" borderId="87" xfId="1" applyFont="1" applyFill="1" applyBorder="1" applyAlignment="1">
      <alignment horizontal="center"/>
    </xf>
    <xf numFmtId="0" fontId="100" fillId="0" borderId="87" xfId="1" applyFont="1" applyFill="1" applyBorder="1" applyAlignment="1">
      <alignment horizontal="left"/>
    </xf>
    <xf numFmtId="0" fontId="100" fillId="2" borderId="87" xfId="1" applyFont="1" applyFill="1" applyBorder="1" applyAlignment="1">
      <alignment horizontal="center"/>
    </xf>
    <xf numFmtId="14" fontId="0" fillId="2" borderId="23" xfId="1" applyNumberFormat="1" applyFont="1" applyFill="1" applyBorder="1" applyAlignment="1">
      <alignment horizontal="center"/>
    </xf>
    <xf numFmtId="49" fontId="22" fillId="6" borderId="87" xfId="2" applyNumberFormat="1" applyFont="1" applyFill="1" applyBorder="1" applyAlignment="1">
      <alignment horizontal="center" vertical="center"/>
    </xf>
    <xf numFmtId="0" fontId="36" fillId="0" borderId="87" xfId="1" applyFont="1" applyFill="1" applyBorder="1" applyAlignment="1">
      <alignment horizontal="center"/>
    </xf>
    <xf numFmtId="0" fontId="7" fillId="2" borderId="6" xfId="2" applyFont="1" applyFill="1" applyBorder="1" applyAlignment="1">
      <alignment vertical="center"/>
    </xf>
    <xf numFmtId="0" fontId="7" fillId="2" borderId="7" xfId="2" applyFont="1" applyFill="1" applyBorder="1" applyAlignment="1">
      <alignment vertical="center"/>
    </xf>
    <xf numFmtId="0" fontId="97" fillId="0" borderId="85" xfId="0" applyFont="1" applyFill="1" applyBorder="1"/>
    <xf numFmtId="0" fontId="44" fillId="0" borderId="87" xfId="0" applyFont="1" applyFill="1" applyBorder="1"/>
    <xf numFmtId="0" fontId="97" fillId="0" borderId="65" xfId="0" applyFont="1" applyFill="1" applyBorder="1"/>
    <xf numFmtId="0" fontId="101" fillId="0" borderId="13" xfId="2" applyFont="1" applyFill="1" applyBorder="1" applyAlignment="1">
      <alignment horizontal="center" vertical="center"/>
    </xf>
    <xf numFmtId="0" fontId="2" fillId="0" borderId="0" xfId="2" applyFont="1" applyFill="1" applyAlignment="1">
      <alignment vertical="center"/>
    </xf>
    <xf numFmtId="0" fontId="2" fillId="0" borderId="16" xfId="2" applyFont="1" applyFill="1" applyBorder="1" applyAlignment="1">
      <alignment vertical="center"/>
    </xf>
    <xf numFmtId="0" fontId="2" fillId="0" borderId="85" xfId="2" applyFont="1" applyFill="1" applyBorder="1" applyAlignment="1">
      <alignment vertical="center"/>
    </xf>
    <xf numFmtId="0" fontId="2" fillId="0" borderId="87" xfId="2" applyFont="1" applyFill="1" applyBorder="1" applyAlignment="1">
      <alignment vertical="center"/>
    </xf>
    <xf numFmtId="0" fontId="2" fillId="2" borderId="87" xfId="2" applyFont="1" applyFill="1" applyBorder="1" applyAlignment="1">
      <alignment vertical="center"/>
    </xf>
    <xf numFmtId="0" fontId="64" fillId="6" borderId="16" xfId="0" applyFont="1" applyFill="1" applyBorder="1"/>
    <xf numFmtId="177" fontId="0" fillId="6" borderId="16" xfId="0" applyNumberFormat="1" applyFill="1" applyBorder="1" applyAlignment="1">
      <alignment horizontal="center"/>
    </xf>
    <xf numFmtId="179" fontId="0" fillId="6" borderId="16" xfId="0" applyNumberFormat="1" applyFill="1" applyBorder="1" applyAlignment="1">
      <alignment horizontal="center"/>
    </xf>
    <xf numFmtId="0" fontId="64" fillId="6" borderId="17" xfId="0" applyFont="1" applyFill="1" applyBorder="1"/>
    <xf numFmtId="0" fontId="19" fillId="2" borderId="0" xfId="1" applyNumberFormat="1" applyFont="1" applyFill="1"/>
    <xf numFmtId="0" fontId="19" fillId="2" borderId="0" xfId="1" applyNumberFormat="1" applyFont="1" applyFill="1" applyBorder="1"/>
    <xf numFmtId="0" fontId="19" fillId="2" borderId="7" xfId="1" applyNumberFormat="1" applyFont="1" applyFill="1" applyBorder="1" applyAlignment="1"/>
    <xf numFmtId="0" fontId="4" fillId="2" borderId="66" xfId="1" applyNumberFormat="1" applyFont="1" applyFill="1" applyBorder="1" applyAlignment="1">
      <alignment vertical="center" wrapText="1"/>
    </xf>
    <xf numFmtId="0" fontId="23" fillId="0" borderId="17" xfId="1" applyNumberFormat="1" applyFont="1" applyFill="1" applyBorder="1"/>
    <xf numFmtId="0" fontId="0" fillId="0" borderId="22" xfId="1" applyNumberFormat="1" applyFont="1" applyFill="1" applyBorder="1"/>
    <xf numFmtId="0" fontId="0" fillId="6" borderId="0" xfId="1" applyNumberFormat="1" applyFont="1" applyFill="1" applyBorder="1"/>
    <xf numFmtId="0" fontId="4" fillId="2" borderId="11" xfId="1" applyNumberFormat="1" applyFont="1" applyFill="1" applyBorder="1" applyAlignment="1">
      <alignment horizontal="center"/>
    </xf>
    <xf numFmtId="0" fontId="0" fillId="2" borderId="43" xfId="1" applyNumberFormat="1" applyFont="1" applyFill="1" applyBorder="1" applyAlignment="1">
      <alignment horizontal="center"/>
    </xf>
    <xf numFmtId="0" fontId="0" fillId="2" borderId="81" xfId="1" applyNumberFormat="1" applyFont="1" applyFill="1" applyBorder="1" applyAlignment="1">
      <alignment horizontal="center"/>
    </xf>
    <xf numFmtId="0" fontId="0" fillId="2" borderId="14" xfId="1" applyNumberFormat="1" applyFont="1" applyFill="1" applyBorder="1" applyAlignment="1">
      <alignment horizontal="center"/>
    </xf>
    <xf numFmtId="0" fontId="4" fillId="2" borderId="66" xfId="1" applyNumberFormat="1" applyFont="1" applyFill="1" applyBorder="1" applyAlignment="1">
      <alignment horizontal="center"/>
    </xf>
    <xf numFmtId="0" fontId="19" fillId="2" borderId="17" xfId="1" applyNumberFormat="1" applyFont="1" applyFill="1" applyBorder="1" applyAlignment="1">
      <alignment horizontal="center"/>
    </xf>
    <xf numFmtId="0" fontId="19" fillId="2" borderId="25" xfId="1" applyNumberFormat="1" applyFont="1" applyFill="1" applyBorder="1"/>
    <xf numFmtId="0" fontId="102" fillId="0" borderId="13" xfId="2" applyFont="1" applyFill="1" applyBorder="1" applyAlignment="1">
      <alignment horizontal="center" vertical="center"/>
    </xf>
    <xf numFmtId="49" fontId="22" fillId="6" borderId="13" xfId="2" applyNumberFormat="1" applyFont="1" applyFill="1" applyBorder="1" applyAlignment="1">
      <alignment horizontal="center" vertical="center"/>
    </xf>
    <xf numFmtId="0" fontId="2" fillId="2" borderId="87" xfId="2" applyFill="1" applyBorder="1" applyAlignment="1">
      <alignment vertical="center"/>
    </xf>
    <xf numFmtId="0" fontId="23" fillId="6" borderId="87" xfId="1" applyFont="1" applyFill="1" applyBorder="1" applyAlignment="1">
      <alignment horizontal="center"/>
    </xf>
    <xf numFmtId="0" fontId="20" fillId="0" borderId="87" xfId="2" applyFont="1" applyFill="1" applyBorder="1" applyAlignment="1">
      <alignment horizontal="center" wrapText="1" shrinkToFit="1"/>
    </xf>
    <xf numFmtId="0" fontId="92" fillId="0" borderId="87" xfId="2" applyFont="1" applyFill="1" applyBorder="1" applyAlignment="1">
      <alignment horizontal="center" wrapText="1" shrinkToFit="1"/>
    </xf>
    <xf numFmtId="0" fontId="7" fillId="6" borderId="87" xfId="2" applyFont="1" applyFill="1" applyBorder="1" applyAlignment="1">
      <alignment horizontal="center" vertical="center"/>
    </xf>
    <xf numFmtId="0" fontId="36" fillId="0" borderId="13" xfId="1" applyFont="1" applyFill="1" applyBorder="1" applyAlignment="1">
      <alignment horizontal="center"/>
    </xf>
    <xf numFmtId="0" fontId="2" fillId="2" borderId="83" xfId="1" applyFont="1" applyFill="1" applyBorder="1" applyAlignment="1">
      <alignment horizontal="left" vertical="top" wrapText="1"/>
    </xf>
    <xf numFmtId="0" fontId="2" fillId="2" borderId="6" xfId="1" applyFont="1" applyFill="1" applyBorder="1" applyAlignment="1">
      <alignment horizontal="left" vertical="top" wrapText="1"/>
    </xf>
    <xf numFmtId="0" fontId="0" fillId="2" borderId="8" xfId="1" applyNumberFormat="1" applyFont="1" applyFill="1" applyBorder="1" applyAlignment="1">
      <alignment horizontal="center"/>
    </xf>
    <xf numFmtId="14" fontId="0" fillId="2" borderId="30" xfId="1" applyNumberFormat="1" applyFont="1" applyFill="1" applyBorder="1" applyAlignment="1">
      <alignment horizontal="center"/>
    </xf>
    <xf numFmtId="0" fontId="64" fillId="6" borderId="87" xfId="0" applyFont="1" applyFill="1" applyBorder="1"/>
    <xf numFmtId="177" fontId="64" fillId="6" borderId="87" xfId="0" applyNumberFormat="1" applyFont="1" applyFill="1" applyBorder="1" applyAlignment="1">
      <alignment horizontal="left"/>
    </xf>
    <xf numFmtId="0" fontId="44" fillId="6" borderId="87" xfId="0" applyFont="1" applyFill="1" applyBorder="1"/>
    <xf numFmtId="0" fontId="97" fillId="6" borderId="65" xfId="0" applyFont="1" applyFill="1" applyBorder="1"/>
    <xf numFmtId="0" fontId="44" fillId="6" borderId="87" xfId="0" applyFont="1" applyFill="1" applyBorder="1" applyAlignment="1">
      <alignment horizontal="left"/>
    </xf>
    <xf numFmtId="177" fontId="64" fillId="6" borderId="13" xfId="0" applyNumberFormat="1" applyFont="1" applyFill="1" applyBorder="1" applyAlignment="1">
      <alignment horizontal="left"/>
    </xf>
    <xf numFmtId="0" fontId="64" fillId="6" borderId="87" xfId="0" applyFont="1" applyFill="1" applyBorder="1" applyAlignment="1">
      <alignment horizontal="left"/>
    </xf>
    <xf numFmtId="49" fontId="44" fillId="6" borderId="86" xfId="2" applyNumberFormat="1" applyFont="1" applyFill="1" applyBorder="1" applyAlignment="1">
      <alignment horizontal="center" vertical="center"/>
    </xf>
    <xf numFmtId="0" fontId="10" fillId="6" borderId="30" xfId="2" applyFont="1" applyFill="1" applyBorder="1" applyAlignment="1">
      <alignment textRotation="75" wrapText="1"/>
    </xf>
    <xf numFmtId="0" fontId="23" fillId="6" borderId="87" xfId="1" applyFont="1" applyFill="1" applyBorder="1" applyAlignment="1">
      <alignment horizontal="left"/>
    </xf>
    <xf numFmtId="49" fontId="44" fillId="6" borderId="52" xfId="2" applyNumberFormat="1" applyFont="1" applyFill="1" applyBorder="1" applyAlignment="1">
      <alignment horizontal="center" vertical="center"/>
    </xf>
    <xf numFmtId="0" fontId="6" fillId="62" borderId="21" xfId="1" applyFont="1" applyFill="1" applyBorder="1" applyAlignment="1">
      <alignment horizontal="center"/>
    </xf>
    <xf numFmtId="0" fontId="6" fillId="62" borderId="22" xfId="1" applyFont="1" applyFill="1" applyBorder="1" applyAlignment="1">
      <alignment horizontal="center"/>
    </xf>
    <xf numFmtId="0" fontId="5" fillId="2" borderId="18" xfId="1" applyFont="1" applyFill="1" applyBorder="1" applyAlignment="1">
      <alignment horizontal="center" vertical="center" wrapText="1"/>
    </xf>
    <xf numFmtId="0" fontId="5" fillId="2" borderId="20" xfId="1" applyFont="1" applyFill="1" applyBorder="1" applyAlignment="1">
      <alignment horizontal="center" vertical="center" wrapText="1"/>
    </xf>
    <xf numFmtId="0" fontId="3" fillId="2" borderId="2" xfId="1" applyFont="1" applyFill="1" applyBorder="1" applyAlignment="1">
      <alignment horizontal="center"/>
    </xf>
    <xf numFmtId="0" fontId="5" fillId="2" borderId="19" xfId="1" applyFont="1" applyFill="1" applyBorder="1" applyAlignment="1">
      <alignment horizontal="center" vertical="center" wrapText="1"/>
    </xf>
    <xf numFmtId="0" fontId="5" fillId="2" borderId="21" xfId="1" applyFont="1" applyFill="1" applyBorder="1" applyAlignment="1">
      <alignment horizontal="center" vertical="center" wrapText="1"/>
    </xf>
    <xf numFmtId="0" fontId="4" fillId="2" borderId="6" xfId="1" applyFont="1" applyFill="1" applyBorder="1" applyAlignment="1">
      <alignment horizontal="center"/>
    </xf>
    <xf numFmtId="0" fontId="4" fillId="2" borderId="7" xfId="1" applyFont="1" applyFill="1" applyBorder="1" applyAlignment="1">
      <alignment horizontal="center"/>
    </xf>
    <xf numFmtId="0" fontId="4" fillId="2" borderId="8" xfId="1" applyFont="1" applyFill="1" applyBorder="1" applyAlignment="1">
      <alignment horizontal="center"/>
    </xf>
    <xf numFmtId="0" fontId="5" fillId="2" borderId="19" xfId="1" applyFont="1" applyFill="1" applyBorder="1" applyAlignment="1">
      <alignment horizontal="left" vertical="center" wrapText="1"/>
    </xf>
    <xf numFmtId="0" fontId="5" fillId="2" borderId="21" xfId="1" applyFont="1" applyFill="1" applyBorder="1" applyAlignment="1">
      <alignment horizontal="left" vertical="center" wrapText="1"/>
    </xf>
    <xf numFmtId="0" fontId="4" fillId="2" borderId="48" xfId="1" applyFont="1" applyFill="1" applyBorder="1" applyAlignment="1">
      <alignment horizontal="center"/>
    </xf>
    <xf numFmtId="0" fontId="4" fillId="2" borderId="31" xfId="1" applyFont="1" applyFill="1" applyBorder="1" applyAlignment="1">
      <alignment horizontal="center"/>
    </xf>
    <xf numFmtId="0" fontId="4" fillId="2" borderId="32" xfId="1" applyFont="1" applyFill="1" applyBorder="1" applyAlignment="1">
      <alignment horizontal="center"/>
    </xf>
    <xf numFmtId="0" fontId="11" fillId="2" borderId="28" xfId="1" applyFont="1" applyFill="1" applyBorder="1" applyAlignment="1">
      <alignment horizontal="center" vertical="center"/>
    </xf>
    <xf numFmtId="49" fontId="44" fillId="0" borderId="23" xfId="2" applyNumberFormat="1" applyFont="1" applyFill="1" applyBorder="1" applyAlignment="1">
      <alignment horizontal="center" vertical="center"/>
    </xf>
    <xf numFmtId="49" fontId="44" fillId="0" borderId="77" xfId="2" applyNumberFormat="1" applyFont="1" applyFill="1" applyBorder="1" applyAlignment="1">
      <alignment horizontal="center" vertical="center"/>
    </xf>
    <xf numFmtId="49" fontId="44" fillId="0" borderId="13" xfId="2" applyNumberFormat="1" applyFont="1" applyFill="1" applyBorder="1" applyAlignment="1">
      <alignment horizontal="center" vertical="center"/>
    </xf>
    <xf numFmtId="0" fontId="20" fillId="0" borderId="9" xfId="2" applyFont="1" applyFill="1" applyBorder="1" applyAlignment="1">
      <alignment horizontal="center" wrapText="1" shrinkToFit="1"/>
    </xf>
    <xf numFmtId="0" fontId="20" fillId="0" borderId="7" xfId="2" applyFont="1" applyFill="1" applyBorder="1" applyAlignment="1">
      <alignment horizontal="center" wrapText="1" shrinkToFit="1"/>
    </xf>
    <xf numFmtId="0" fontId="20" fillId="0" borderId="11" xfId="2" applyFont="1" applyFill="1" applyBorder="1" applyAlignment="1">
      <alignment horizontal="center" wrapText="1" shrinkToFit="1"/>
    </xf>
    <xf numFmtId="0" fontId="44" fillId="0" borderId="23" xfId="2" applyFont="1" applyFill="1" applyBorder="1" applyAlignment="1">
      <alignment horizontal="center" vertical="center" wrapText="1"/>
    </xf>
    <xf numFmtId="0" fontId="44" fillId="0" borderId="77" xfId="2" applyFont="1" applyFill="1" applyBorder="1" applyAlignment="1">
      <alignment horizontal="center" vertical="center" wrapText="1"/>
    </xf>
    <xf numFmtId="0" fontId="44" fillId="0" borderId="23" xfId="2" applyFont="1" applyFill="1" applyBorder="1" applyAlignment="1">
      <alignment horizontal="center" vertical="center"/>
    </xf>
    <xf numFmtId="0" fontId="44" fillId="0" borderId="13" xfId="2" applyFont="1" applyFill="1" applyBorder="1" applyAlignment="1">
      <alignment horizontal="center" vertical="center"/>
    </xf>
    <xf numFmtId="0" fontId="0" fillId="0" borderId="77" xfId="0" applyFill="1" applyBorder="1"/>
    <xf numFmtId="0" fontId="0" fillId="0" borderId="13" xfId="0" applyFill="1" applyBorder="1"/>
    <xf numFmtId="0" fontId="9" fillId="2" borderId="48" xfId="2" applyFont="1" applyFill="1" applyBorder="1" applyAlignment="1">
      <alignment horizontal="center"/>
    </xf>
    <xf numFmtId="0" fontId="9" fillId="2" borderId="51" xfId="2" applyFont="1" applyFill="1" applyBorder="1" applyAlignment="1">
      <alignment horizontal="center"/>
    </xf>
    <xf numFmtId="0" fontId="9" fillId="2" borderId="49" xfId="2" applyFont="1" applyFill="1" applyBorder="1" applyAlignment="1">
      <alignment horizontal="center"/>
    </xf>
    <xf numFmtId="0" fontId="10" fillId="2" borderId="31" xfId="2" applyFont="1" applyFill="1" applyBorder="1" applyAlignment="1">
      <alignment horizontal="left"/>
    </xf>
    <xf numFmtId="0" fontId="10" fillId="2" borderId="0" xfId="2" applyFont="1" applyFill="1" applyBorder="1" applyAlignment="1">
      <alignment horizontal="left"/>
    </xf>
    <xf numFmtId="0" fontId="10" fillId="2" borderId="50" xfId="2" applyFont="1" applyFill="1" applyBorder="1" applyAlignment="1">
      <alignment horizontal="left"/>
    </xf>
    <xf numFmtId="0" fontId="10" fillId="2" borderId="31" xfId="2" applyFont="1" applyFill="1" applyBorder="1" applyAlignment="1">
      <alignment horizontal="center"/>
    </xf>
    <xf numFmtId="0" fontId="10" fillId="2" borderId="0" xfId="2" applyFont="1" applyFill="1" applyBorder="1" applyAlignment="1">
      <alignment horizontal="center"/>
    </xf>
    <xf numFmtId="0" fontId="10" fillId="2" borderId="50" xfId="2" applyFont="1" applyFill="1" applyBorder="1" applyAlignment="1">
      <alignment horizontal="center"/>
    </xf>
    <xf numFmtId="0" fontId="10" fillId="2" borderId="32" xfId="2" applyFont="1" applyFill="1" applyBorder="1" applyAlignment="1">
      <alignment horizontal="center" wrapText="1"/>
    </xf>
    <xf numFmtId="0" fontId="10" fillId="2" borderId="63" xfId="2" applyFont="1" applyFill="1" applyBorder="1" applyAlignment="1">
      <alignment horizontal="center" wrapText="1"/>
    </xf>
    <xf numFmtId="0" fontId="10" fillId="2" borderId="50" xfId="2" applyFont="1" applyFill="1" applyBorder="1" applyAlignment="1">
      <alignment horizontal="center" wrapText="1"/>
    </xf>
    <xf numFmtId="49" fontId="44" fillId="0" borderId="87" xfId="2" applyNumberFormat="1" applyFont="1" applyFill="1" applyBorder="1" applyAlignment="1">
      <alignment horizontal="center" vertical="center"/>
    </xf>
    <xf numFmtId="0" fontId="64" fillId="0" borderId="23" xfId="0" applyFont="1" applyFill="1" applyBorder="1" applyAlignment="1">
      <alignment horizontal="left" vertical="center"/>
    </xf>
    <xf numFmtId="0" fontId="64" fillId="0" borderId="77" xfId="0" applyFont="1" applyFill="1" applyBorder="1" applyAlignment="1">
      <alignment horizontal="left" vertical="center"/>
    </xf>
    <xf numFmtId="0" fontId="64" fillId="0" borderId="13" xfId="0" applyFont="1" applyFill="1" applyBorder="1" applyAlignment="1">
      <alignment horizontal="left" vertical="center"/>
    </xf>
    <xf numFmtId="49" fontId="44" fillId="0" borderId="64" xfId="2" applyNumberFormat="1" applyFont="1" applyFill="1" applyBorder="1" applyAlignment="1">
      <alignment horizontal="center" vertical="center"/>
    </xf>
    <xf numFmtId="0" fontId="20" fillId="0" borderId="6" xfId="2" applyFont="1" applyFill="1" applyBorder="1" applyAlignment="1">
      <alignment horizontal="center" wrapText="1" shrinkToFit="1"/>
    </xf>
    <xf numFmtId="0" fontId="20" fillId="0" borderId="8" xfId="2" applyFont="1" applyFill="1" applyBorder="1" applyAlignment="1">
      <alignment horizontal="center" wrapText="1" shrinkToFit="1"/>
    </xf>
    <xf numFmtId="0" fontId="20" fillId="0" borderId="10" xfId="2" applyFont="1" applyFill="1" applyBorder="1" applyAlignment="1">
      <alignment horizontal="center" wrapText="1" shrinkToFit="1"/>
    </xf>
    <xf numFmtId="0" fontId="14" fillId="2" borderId="9" xfId="1" applyFont="1" applyFill="1" applyBorder="1" applyAlignment="1">
      <alignment horizontal="center"/>
    </xf>
    <xf numFmtId="0" fontId="14" fillId="2" borderId="78" xfId="1" applyFont="1" applyFill="1" applyBorder="1" applyAlignment="1">
      <alignment horizontal="center"/>
    </xf>
    <xf numFmtId="0" fontId="14" fillId="2" borderId="10" xfId="1" applyFont="1" applyFill="1" applyBorder="1" applyAlignment="1">
      <alignment horizontal="center"/>
    </xf>
    <xf numFmtId="0" fontId="14" fillId="2" borderId="11" xfId="1" applyFont="1" applyFill="1" applyBorder="1" applyAlignment="1">
      <alignment horizontal="center"/>
    </xf>
    <xf numFmtId="0" fontId="8" fillId="4" borderId="6" xfId="1" applyFont="1" applyFill="1" applyBorder="1" applyAlignment="1">
      <alignment horizontal="center" vertical="center" wrapText="1"/>
    </xf>
    <xf numFmtId="0" fontId="8" fillId="4" borderId="7" xfId="1" applyFont="1" applyFill="1" applyBorder="1" applyAlignment="1">
      <alignment horizontal="center" vertical="center" wrapText="1"/>
    </xf>
    <xf numFmtId="0" fontId="8" fillId="4" borderId="8" xfId="1" applyFont="1" applyFill="1" applyBorder="1" applyAlignment="1">
      <alignment horizontal="center" vertical="center" wrapText="1"/>
    </xf>
    <xf numFmtId="0" fontId="64" fillId="62" borderId="87" xfId="0" applyFont="1" applyFill="1" applyBorder="1"/>
    <xf numFmtId="177" fontId="64" fillId="62" borderId="13" xfId="0" applyNumberFormat="1" applyFont="1" applyFill="1" applyBorder="1" applyAlignment="1">
      <alignment horizontal="left"/>
    </xf>
    <xf numFmtId="49" fontId="2" fillId="62" borderId="65" xfId="2" applyNumberFormat="1" applyFont="1" applyFill="1" applyBorder="1" applyAlignment="1">
      <alignment vertical="center"/>
    </xf>
    <xf numFmtId="49" fontId="22" fillId="62" borderId="52" xfId="2" applyNumberFormat="1" applyFont="1" applyFill="1" applyBorder="1" applyAlignment="1">
      <alignment horizontal="center" vertical="center"/>
    </xf>
    <xf numFmtId="0" fontId="103" fillId="0" borderId="16" xfId="2" applyFont="1" applyFill="1" applyBorder="1" applyAlignment="1">
      <alignment horizontal="center" vertical="center"/>
    </xf>
    <xf numFmtId="0" fontId="21" fillId="62" borderId="13" xfId="2" applyFont="1" applyFill="1" applyBorder="1" applyAlignment="1">
      <alignment horizontal="center" vertical="center"/>
    </xf>
    <xf numFmtId="0" fontId="87" fillId="2" borderId="87" xfId="1" applyFont="1" applyFill="1" applyBorder="1" applyAlignment="1">
      <alignment horizontal="center"/>
    </xf>
    <xf numFmtId="0" fontId="86" fillId="2" borderId="87" xfId="1" applyFont="1" applyFill="1" applyBorder="1" applyAlignment="1">
      <alignment horizontal="center"/>
    </xf>
  </cellXfs>
  <cellStyles count="218">
    <cellStyle name="_x000d__x000a_JournalTemplate=C:\COMFO\CTALK\JOURSTD.TPL_x000d__x000a_LbStateAddress=3 3 0 251 1 89 2 311_x000d__x000a_LbStateJou" xfId="64"/>
    <cellStyle name="?" xfId="46"/>
    <cellStyle name="? 2" xfId="47"/>
    <cellStyle name="0,0_x000a__x000a_NA_x000a__x000a_" xfId="65"/>
    <cellStyle name="0,0_x000d__x000a_NA_x000d__x000a_" xfId="48"/>
    <cellStyle name="0,0_x000d__x000a_NA_x000d__x000a_ 2" xfId="207"/>
    <cellStyle name="20% - Accent1 2" xfId="66"/>
    <cellStyle name="20% - Accent2 2" xfId="67"/>
    <cellStyle name="20% - Accent3 2" xfId="68"/>
    <cellStyle name="20% - Accent4 2" xfId="69"/>
    <cellStyle name="20% - Accent5 2" xfId="70"/>
    <cellStyle name="20% - Accent6 2" xfId="71"/>
    <cellStyle name="20% - 輔色1 2" xfId="129"/>
    <cellStyle name="20% - 輔色1 2 2" xfId="174"/>
    <cellStyle name="20% - 輔色2 2" xfId="133"/>
    <cellStyle name="20% - 輔色2 2 2" xfId="186"/>
    <cellStyle name="20% - 輔色3 2" xfId="137"/>
    <cellStyle name="20% - 輔色3 2 2" xfId="206"/>
    <cellStyle name="20% - 輔色4 2" xfId="141"/>
    <cellStyle name="20% - 輔色4 2 2" xfId="199"/>
    <cellStyle name="20% - 輔色5 2" xfId="145"/>
    <cellStyle name="20% - 輔色5 2 2" xfId="165"/>
    <cellStyle name="20% - 輔色6 2" xfId="149"/>
    <cellStyle name="20% - 輔色6 2 2" xfId="160"/>
    <cellStyle name="20% - 强调文字颜色 1" xfId="21" builtinId="30" customBuiltin="1"/>
    <cellStyle name="20% - 强调文字颜色 2" xfId="25" builtinId="34" customBuiltin="1"/>
    <cellStyle name="20% - 强调文字颜色 3" xfId="29" builtinId="38" customBuiltin="1"/>
    <cellStyle name="20% - 强调文字颜色 4" xfId="33" builtinId="42" customBuiltin="1"/>
    <cellStyle name="20% - 强调文字颜色 5" xfId="37" builtinId="46" customBuiltin="1"/>
    <cellStyle name="20% - 强调文字颜色 6" xfId="41" builtinId="50" customBuiltin="1"/>
    <cellStyle name="40% - Accent1 2" xfId="72"/>
    <cellStyle name="40% - Accent2 2" xfId="73"/>
    <cellStyle name="40% - Accent3 2" xfId="74"/>
    <cellStyle name="40% - Accent4 2" xfId="75"/>
    <cellStyle name="40% - Accent5 2" xfId="76"/>
    <cellStyle name="40% - Accent6 2" xfId="77"/>
    <cellStyle name="40% - 輔色1 2" xfId="130"/>
    <cellStyle name="40% - 輔色1 2 2" xfId="164"/>
    <cellStyle name="40% - 輔色2 2" xfId="134"/>
    <cellStyle name="40% - 輔色2 2 2" xfId="185"/>
    <cellStyle name="40% - 輔色3 2" xfId="138"/>
    <cellStyle name="40% - 輔色3 2 2" xfId="189"/>
    <cellStyle name="40% - 輔色4 2" xfId="142"/>
    <cellStyle name="40% - 輔色4 2 2" xfId="173"/>
    <cellStyle name="40% - 輔色5 2" xfId="146"/>
    <cellStyle name="40% - 輔色5 2 2" xfId="183"/>
    <cellStyle name="40% - 輔色6 2" xfId="150"/>
    <cellStyle name="40% - 輔色6 2 2" xfId="197"/>
    <cellStyle name="40% - 强调文字颜色 1" xfId="22" builtinId="31" customBuiltin="1"/>
    <cellStyle name="40% - 强调文字颜色 2" xfId="26" builtinId="35" customBuiltin="1"/>
    <cellStyle name="40% - 强调文字颜色 3" xfId="30" builtinId="39" customBuiltin="1"/>
    <cellStyle name="40% - 强调文字颜色 4" xfId="34" builtinId="43" customBuiltin="1"/>
    <cellStyle name="40% - 强调文字颜色 5" xfId="38" builtinId="47" customBuiltin="1"/>
    <cellStyle name="40% - 强调文字颜色 6" xfId="42" builtinId="51" customBuiltin="1"/>
    <cellStyle name="60% - Accent1 2" xfId="78"/>
    <cellStyle name="60% - Accent2 2" xfId="79"/>
    <cellStyle name="60% - Accent3 2" xfId="80"/>
    <cellStyle name="60% - Accent4 2" xfId="81"/>
    <cellStyle name="60% - Accent5 2" xfId="82"/>
    <cellStyle name="60% - Accent6 2" xfId="83"/>
    <cellStyle name="60% - 輔色1 2" xfId="131"/>
    <cellStyle name="60% - 輔色1 2 2" xfId="157"/>
    <cellStyle name="60% - 輔色2 2" xfId="135"/>
    <cellStyle name="60% - 輔色2 2 2" xfId="175"/>
    <cellStyle name="60% - 輔色3 2" xfId="139"/>
    <cellStyle name="60% - 輔色3 2 2" xfId="158"/>
    <cellStyle name="60% - 輔色4 2" xfId="143"/>
    <cellStyle name="60% - 輔色4 2 2" xfId="200"/>
    <cellStyle name="60% - 輔色5 2" xfId="147"/>
    <cellStyle name="60% - 輔色5 2 2" xfId="166"/>
    <cellStyle name="60% - 輔色6 2" xfId="151"/>
    <cellStyle name="60% - 輔色6 2 2" xfId="176"/>
    <cellStyle name="60% - 强调文字颜色 1" xfId="23" builtinId="32" customBuiltin="1"/>
    <cellStyle name="60% - 强调文字颜色 2" xfId="27" builtinId="36" customBuiltin="1"/>
    <cellStyle name="60% - 强调文字颜色 3" xfId="31" builtinId="40" customBuiltin="1"/>
    <cellStyle name="60% - 强调文字颜色 4" xfId="35" builtinId="44" customBuiltin="1"/>
    <cellStyle name="60% - 强调文字颜色 5" xfId="39" builtinId="48" customBuiltin="1"/>
    <cellStyle name="60% - 强调文字颜色 6" xfId="43" builtinId="52" customBuiltin="1"/>
    <cellStyle name="Accent1 2" xfId="84"/>
    <cellStyle name="Accent2 2" xfId="85"/>
    <cellStyle name="Accent3 2" xfId="86"/>
    <cellStyle name="Accent4 2" xfId="87"/>
    <cellStyle name="Accent5 2" xfId="88"/>
    <cellStyle name="Accent6 2" xfId="89"/>
    <cellStyle name="Bad 2" xfId="90"/>
    <cellStyle name="Calculation 2" xfId="91"/>
    <cellStyle name="Check Cell 2" xfId="92"/>
    <cellStyle name="Explanatory Text 2" xfId="93"/>
    <cellStyle name="Good 2" xfId="94"/>
    <cellStyle name="Heading 1 2" xfId="95"/>
    <cellStyle name="Heading 2 2" xfId="96"/>
    <cellStyle name="Heading 3 2" xfId="97"/>
    <cellStyle name="Heading 4 2" xfId="98"/>
    <cellStyle name="imabs" xfId="49"/>
    <cellStyle name="Input 2" xfId="99"/>
    <cellStyle name="Linked Cell 2" xfId="100"/>
    <cellStyle name="Neutral 2" xfId="101"/>
    <cellStyle name="Norm੎੎" xfId="1"/>
    <cellStyle name="Norm੎੎ 2" xfId="50"/>
    <cellStyle name="Normal 10" xfId="184"/>
    <cellStyle name="Normal 10 2" xfId="159"/>
    <cellStyle name="Normal 10 3" xfId="209"/>
    <cellStyle name="Normal 2" xfId="2"/>
    <cellStyle name="Normal 3" xfId="44"/>
    <cellStyle name="Normal 3 2" xfId="201"/>
    <cellStyle name="Normal 3 3" xfId="208"/>
    <cellStyle name="Normal 3 4" xfId="216"/>
    <cellStyle name="Normal 4" xfId="156"/>
    <cellStyle name="Normal 4 2" xfId="215"/>
    <cellStyle name="Normal 4 3" xfId="217"/>
    <cellStyle name="Normal 4 4" xfId="214"/>
    <cellStyle name="Note 2" xfId="102"/>
    <cellStyle name="Output 2" xfId="103"/>
    <cellStyle name="Percent 2" xfId="155"/>
    <cellStyle name="Title 2" xfId="104"/>
    <cellStyle name="Total 2" xfId="105"/>
    <cellStyle name="Warning Text 2" xfId="106"/>
    <cellStyle name="備註 2" xfId="125"/>
    <cellStyle name="備註 2 2" xfId="182"/>
    <cellStyle name="标题" xfId="3" builtinId="15" customBuiltin="1"/>
    <cellStyle name="标题 1" xfId="4" builtinId="16" customBuiltin="1"/>
    <cellStyle name="标题 2" xfId="5" builtinId="17" customBuiltin="1"/>
    <cellStyle name="标题 3" xfId="6" builtinId="18" customBuiltin="1"/>
    <cellStyle name="标题 4" xfId="7" builtinId="19" customBuiltin="1"/>
    <cellStyle name="標題 1 2" xfId="112"/>
    <cellStyle name="標題 1 2 2" xfId="203"/>
    <cellStyle name="標題 2 2" xfId="113"/>
    <cellStyle name="標題 2 2 2" xfId="195"/>
    <cellStyle name="標題 3 2" xfId="114"/>
    <cellStyle name="標題 3 2 2" xfId="179"/>
    <cellStyle name="標題 4 2" xfId="115"/>
    <cellStyle name="標題 4 2 2" xfId="172"/>
    <cellStyle name="標題 5" xfId="111"/>
    <cellStyle name="標題 5 2" xfId="204"/>
    <cellStyle name="標準_Li-Bai" xfId="59"/>
    <cellStyle name="差" xfId="9" builtinId="27" customBuiltin="1"/>
    <cellStyle name="常规" xfId="0" builtinId="0"/>
    <cellStyle name="超链接" xfId="210" builtinId="8" hidden="1"/>
    <cellStyle name="超链接" xfId="212" builtinId="8" hidden="1"/>
    <cellStyle name="輔色1 2" xfId="128"/>
    <cellStyle name="輔色1 2 2" xfId="190"/>
    <cellStyle name="輔色2 2" xfId="132"/>
    <cellStyle name="輔色2 2 2" xfId="170"/>
    <cellStyle name="輔色3 2" xfId="136"/>
    <cellStyle name="輔色3 2 2" xfId="162"/>
    <cellStyle name="輔色4 2" xfId="140"/>
    <cellStyle name="輔色4 2 2" xfId="194"/>
    <cellStyle name="輔色5 2" xfId="144"/>
    <cellStyle name="輔色5 2 2" xfId="178"/>
    <cellStyle name="輔色6 2" xfId="148"/>
    <cellStyle name="輔色6 2 2" xfId="171"/>
    <cellStyle name="好" xfId="8" builtinId="26" customBuiltin="1"/>
    <cellStyle name="好 2" xfId="116"/>
    <cellStyle name="好 2 2" xfId="192"/>
    <cellStyle name="好_VS Gift box Pic_01122011" xfId="107"/>
    <cellStyle name="合計 2" xfId="127"/>
    <cellStyle name="合計 2 2" xfId="181"/>
    <cellStyle name="壞 2" xfId="117"/>
    <cellStyle name="壞 2 2" xfId="205"/>
    <cellStyle name="壞_VS Gift box Pic_01122011" xfId="108"/>
    <cellStyle name="汇总" xfId="19" builtinId="25" customBuiltin="1"/>
    <cellStyle name="貨幣 2" xfId="154"/>
    <cellStyle name="计算" xfId="13" builtinId="22" customBuiltin="1"/>
    <cellStyle name="計算方式 2" xfId="121"/>
    <cellStyle name="計算方式 2 2" xfId="161"/>
    <cellStyle name="检查单元格" xfId="15" builtinId="23" customBuiltin="1"/>
    <cellStyle name="檢查儲存格 2" xfId="123"/>
    <cellStyle name="檢查儲存格 2 2" xfId="187"/>
    <cellStyle name="解释性文本" xfId="18" builtinId="53" customBuiltin="1"/>
    <cellStyle name="警告文本" xfId="16" builtinId="11" customBuiltin="1"/>
    <cellStyle name="警告文字 2" xfId="124"/>
    <cellStyle name="警告文字 2 2" xfId="188"/>
    <cellStyle name="連結的儲存格 2" xfId="122"/>
    <cellStyle name="連結的儲存格 2 2" xfId="169"/>
    <cellStyle name="链接单元格" xfId="14" builtinId="24" customBuiltin="1"/>
    <cellStyle name="强调文字颜色 1" xfId="20" builtinId="29" customBuiltin="1"/>
    <cellStyle name="强调文字颜色 2" xfId="24" builtinId="33" customBuiltin="1"/>
    <cellStyle name="强调文字颜色 3" xfId="28" builtinId="37" customBuiltin="1"/>
    <cellStyle name="强调文字颜色 4" xfId="32" builtinId="41" customBuiltin="1"/>
    <cellStyle name="强调文字颜色 5" xfId="36" builtinId="45" customBuiltin="1"/>
    <cellStyle name="强调文字颜色 6" xfId="40" builtinId="49" customBuiltin="1"/>
    <cellStyle name="适中" xfId="10" builtinId="28" customBuiltin="1"/>
    <cellStyle name="输出" xfId="12" builtinId="21" customBuiltin="1"/>
    <cellStyle name="输入" xfId="11" builtinId="20" customBuiltin="1"/>
    <cellStyle name="輸出 2" xfId="120"/>
    <cellStyle name="輸出 2 2" xfId="180"/>
    <cellStyle name="輸入 2" xfId="119"/>
    <cellStyle name="輸入 2 2" xfId="196"/>
    <cellStyle name="說明文字 2" xfId="126"/>
    <cellStyle name="說明文字 2 2" xfId="193"/>
    <cellStyle name="樣式 1" xfId="60"/>
    <cellStyle name="一般 10" xfId="51"/>
    <cellStyle name="一般 11" xfId="110"/>
    <cellStyle name="一般 11 2" xfId="167"/>
    <cellStyle name="一般 12" xfId="152"/>
    <cellStyle name="一般 12 2" xfId="177"/>
    <cellStyle name="一般 13" xfId="198"/>
    <cellStyle name="一般 14" xfId="191"/>
    <cellStyle name="一般 2" xfId="52"/>
    <cellStyle name="一般 2 2" xfId="61"/>
    <cellStyle name="一般 2 2 2" xfId="202"/>
    <cellStyle name="一般 2 3" xfId="163"/>
    <cellStyle name="一般 2 4" xfId="153"/>
    <cellStyle name="一般 21" xfId="53"/>
    <cellStyle name="一般 3" xfId="54"/>
    <cellStyle name="一般 4" xfId="55"/>
    <cellStyle name="一般 5" xfId="56"/>
    <cellStyle name="一般 6" xfId="57"/>
    <cellStyle name="一般 6 2" xfId="58"/>
    <cellStyle name="一般 7" xfId="45"/>
    <cellStyle name="一般 8" xfId="63"/>
    <cellStyle name="一般 9" xfId="109"/>
    <cellStyle name="一般_A5_ME_Pre_BOM_V0 83" xfId="62"/>
    <cellStyle name="已访问的超链接" xfId="211" builtinId="9" hidden="1"/>
    <cellStyle name="已访问的超链接" xfId="213" builtinId="9" hidden="1"/>
    <cellStyle name="中等 2" xfId="118"/>
    <cellStyle name="中等 2 2" xfId="168"/>
    <cellStyle name="注释" xfId="17" builtinId="10" customBuiltin="1"/>
  </cellStyles>
  <dxfs count="0"/>
  <tableStyles count="0" defaultTableStyle="TableStyleMedium9" defaultPivotStyle="PivotStyleLight16"/>
  <colors>
    <mruColors>
      <color rgb="FF6755D3"/>
      <color rgb="FFCCFFFF"/>
    </mruColors>
  </colors>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3</xdr:col>
      <xdr:colOff>782171</xdr:colOff>
      <xdr:row>1</xdr:row>
      <xdr:rowOff>44823</xdr:rowOff>
    </xdr:from>
    <xdr:to>
      <xdr:col>7</xdr:col>
      <xdr:colOff>557772</xdr:colOff>
      <xdr:row>2</xdr:row>
      <xdr:rowOff>365312</xdr:rowOff>
    </xdr:to>
    <xdr:pic>
      <xdr:nvPicPr>
        <xdr:cNvPr id="3154" name="Picture 6" descr="SBOM_Logo"/>
        <xdr:cNvPicPr>
          <a:picLocks noChangeAspect="1" noChangeArrowheads="1"/>
        </xdr:cNvPicPr>
      </xdr:nvPicPr>
      <xdr:blipFill>
        <a:blip xmlns:r="http://schemas.openxmlformats.org/officeDocument/2006/relationships" r:embed="rId1" cstate="email"/>
        <a:srcRect/>
        <a:stretch>
          <a:fillRect/>
        </a:stretch>
      </xdr:blipFill>
      <xdr:spPr bwMode="auto">
        <a:xfrm>
          <a:off x="5779995" y="268941"/>
          <a:ext cx="3720071" cy="1586753"/>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63130</xdr:colOff>
      <xdr:row>2</xdr:row>
      <xdr:rowOff>-1</xdr:rowOff>
    </xdr:from>
    <xdr:to>
      <xdr:col>34</xdr:col>
      <xdr:colOff>339834</xdr:colOff>
      <xdr:row>50</xdr:row>
      <xdr:rowOff>110835</xdr:rowOff>
    </xdr:to>
    <xdr:pic>
      <xdr:nvPicPr>
        <xdr:cNvPr id="3076" name="Picture 4"/>
        <xdr:cNvPicPr>
          <a:picLocks noChangeAspect="1" noChangeArrowheads="1"/>
        </xdr:cNvPicPr>
      </xdr:nvPicPr>
      <xdr:blipFill>
        <a:blip xmlns:r="http://schemas.openxmlformats.org/officeDocument/2006/relationships" r:embed="rId1"/>
        <a:srcRect/>
        <a:stretch>
          <a:fillRect/>
        </a:stretch>
      </xdr:blipFill>
      <xdr:spPr bwMode="auto">
        <a:xfrm>
          <a:off x="229385" y="1011381"/>
          <a:ext cx="20850704" cy="9351818"/>
        </a:xfrm>
        <a:prstGeom prst="rect">
          <a:avLst/>
        </a:prstGeom>
        <a:noFill/>
      </xdr:spPr>
    </xdr:pic>
    <xdr:clientData/>
  </xdr:twoCellAnchor>
  <xdr:twoCellAnchor editAs="oneCell">
    <xdr:from>
      <xdr:col>2</xdr:col>
      <xdr:colOff>30480</xdr:colOff>
      <xdr:row>1</xdr:row>
      <xdr:rowOff>68580</xdr:rowOff>
    </xdr:from>
    <xdr:to>
      <xdr:col>5</xdr:col>
      <xdr:colOff>274320</xdr:colOff>
      <xdr:row>1</xdr:row>
      <xdr:rowOff>762000</xdr:rowOff>
    </xdr:to>
    <xdr:pic>
      <xdr:nvPicPr>
        <xdr:cNvPr id="5" name="Picture 4" descr="SBOM_Logo_Level_1-2"/>
        <xdr:cNvPicPr>
          <a:picLocks noChangeAspect="1" noChangeArrowheads="1"/>
        </xdr:cNvPicPr>
      </xdr:nvPicPr>
      <xdr:blipFill>
        <a:blip xmlns:r="http://schemas.openxmlformats.org/officeDocument/2006/relationships" r:embed="rId2" cstate="email"/>
        <a:srcRect/>
        <a:stretch>
          <a:fillRect/>
        </a:stretch>
      </xdr:blipFill>
      <xdr:spPr bwMode="auto">
        <a:xfrm>
          <a:off x="822960" y="259080"/>
          <a:ext cx="2118360" cy="693420"/>
        </a:xfrm>
        <a:prstGeom prst="rect">
          <a:avLst/>
        </a:prstGeom>
        <a:noFill/>
        <a:ln w="9525">
          <a:noFill/>
          <a:miter lim="800000"/>
          <a:headEnd/>
          <a:tailEnd/>
        </a:ln>
      </xdr:spPr>
    </xdr:pic>
    <xdr:clientData/>
  </xdr:twoCellAnchor>
  <xdr:twoCellAnchor>
    <xdr:from>
      <xdr:col>5</xdr:col>
      <xdr:colOff>424316</xdr:colOff>
      <xdr:row>8</xdr:row>
      <xdr:rowOff>104945</xdr:rowOff>
    </xdr:from>
    <xdr:to>
      <xdr:col>6</xdr:col>
      <xdr:colOff>239831</xdr:colOff>
      <xdr:row>9</xdr:row>
      <xdr:rowOff>173951</xdr:rowOff>
    </xdr:to>
    <xdr:sp macro="" textlink="">
      <xdr:nvSpPr>
        <xdr:cNvPr id="79" name="Rectangular Callout 78"/>
        <xdr:cNvSpPr/>
      </xdr:nvSpPr>
      <xdr:spPr>
        <a:xfrm>
          <a:off x="3084389" y="2196981"/>
          <a:ext cx="438969" cy="249115"/>
        </a:xfrm>
        <a:prstGeom prst="wedgeRectCallout">
          <a:avLst>
            <a:gd name="adj1" fmla="val -33525"/>
            <a:gd name="adj2" fmla="val 93803"/>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1</a:t>
          </a:r>
        </a:p>
      </xdr:txBody>
    </xdr:sp>
    <xdr:clientData/>
  </xdr:twoCellAnchor>
  <xdr:twoCellAnchor>
    <xdr:from>
      <xdr:col>8</xdr:col>
      <xdr:colOff>282019</xdr:colOff>
      <xdr:row>9</xdr:row>
      <xdr:rowOff>116780</xdr:rowOff>
    </xdr:from>
    <xdr:to>
      <xdr:col>9</xdr:col>
      <xdr:colOff>117737</xdr:colOff>
      <xdr:row>11</xdr:row>
      <xdr:rowOff>5677</xdr:rowOff>
    </xdr:to>
    <xdr:sp macro="" textlink="">
      <xdr:nvSpPr>
        <xdr:cNvPr id="39" name="Rectangular Callout 38"/>
        <xdr:cNvSpPr/>
      </xdr:nvSpPr>
      <xdr:spPr>
        <a:xfrm>
          <a:off x="4812455" y="2388925"/>
          <a:ext cx="459173" cy="249116"/>
        </a:xfrm>
        <a:prstGeom prst="wedgeRectCallout">
          <a:avLst>
            <a:gd name="adj1" fmla="val -33525"/>
            <a:gd name="adj2" fmla="val 93803"/>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2</a:t>
          </a:r>
        </a:p>
      </xdr:txBody>
    </xdr:sp>
    <xdr:clientData/>
  </xdr:twoCellAnchor>
  <xdr:twoCellAnchor>
    <xdr:from>
      <xdr:col>12</xdr:col>
      <xdr:colOff>474827</xdr:colOff>
      <xdr:row>12</xdr:row>
      <xdr:rowOff>9983</xdr:rowOff>
    </xdr:from>
    <xdr:to>
      <xdr:col>13</xdr:col>
      <xdr:colOff>310546</xdr:colOff>
      <xdr:row>13</xdr:row>
      <xdr:rowOff>78990</xdr:rowOff>
    </xdr:to>
    <xdr:sp macro="" textlink="">
      <xdr:nvSpPr>
        <xdr:cNvPr id="40" name="Rectangular Callout 39"/>
        <xdr:cNvSpPr/>
      </xdr:nvSpPr>
      <xdr:spPr>
        <a:xfrm>
          <a:off x="7499082" y="2822456"/>
          <a:ext cx="459173" cy="249116"/>
        </a:xfrm>
        <a:prstGeom prst="wedgeRectCallout">
          <a:avLst>
            <a:gd name="adj1" fmla="val -33525"/>
            <a:gd name="adj2" fmla="val 93803"/>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3</a:t>
          </a:r>
        </a:p>
      </xdr:txBody>
    </xdr:sp>
    <xdr:clientData/>
  </xdr:twoCellAnchor>
  <xdr:twoCellAnchor>
    <xdr:from>
      <xdr:col>12</xdr:col>
      <xdr:colOff>439036</xdr:colOff>
      <xdr:row>4</xdr:row>
      <xdr:rowOff>146798</xdr:rowOff>
    </xdr:from>
    <xdr:to>
      <xdr:col>13</xdr:col>
      <xdr:colOff>274756</xdr:colOff>
      <xdr:row>6</xdr:row>
      <xdr:rowOff>25304</xdr:rowOff>
    </xdr:to>
    <xdr:sp macro="" textlink="">
      <xdr:nvSpPr>
        <xdr:cNvPr id="42" name="Rectangular Callout 41"/>
        <xdr:cNvSpPr/>
      </xdr:nvSpPr>
      <xdr:spPr>
        <a:xfrm>
          <a:off x="7463291" y="1518398"/>
          <a:ext cx="459174" cy="238724"/>
        </a:xfrm>
        <a:prstGeom prst="wedgeRectCallout">
          <a:avLst>
            <a:gd name="adj1" fmla="val -33525"/>
            <a:gd name="adj2" fmla="val 93803"/>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4</a:t>
          </a:r>
        </a:p>
      </xdr:txBody>
    </xdr:sp>
    <xdr:clientData/>
  </xdr:twoCellAnchor>
  <xdr:twoCellAnchor>
    <xdr:from>
      <xdr:col>24</xdr:col>
      <xdr:colOff>334262</xdr:colOff>
      <xdr:row>14</xdr:row>
      <xdr:rowOff>89070</xdr:rowOff>
    </xdr:from>
    <xdr:to>
      <xdr:col>25</xdr:col>
      <xdr:colOff>169980</xdr:colOff>
      <xdr:row>15</xdr:row>
      <xdr:rowOff>158076</xdr:rowOff>
    </xdr:to>
    <xdr:sp macro="" textlink="">
      <xdr:nvSpPr>
        <xdr:cNvPr id="46" name="Rectangular Callout 45"/>
        <xdr:cNvSpPr/>
      </xdr:nvSpPr>
      <xdr:spPr>
        <a:xfrm>
          <a:off x="14839971" y="3261761"/>
          <a:ext cx="459173" cy="249115"/>
        </a:xfrm>
        <a:prstGeom prst="wedgeRectCallout">
          <a:avLst>
            <a:gd name="adj1" fmla="val -33525"/>
            <a:gd name="adj2" fmla="val 93803"/>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5</a:t>
          </a:r>
        </a:p>
      </xdr:txBody>
    </xdr:sp>
    <xdr:clientData/>
  </xdr:twoCellAnchor>
  <xdr:twoCellAnchor>
    <xdr:from>
      <xdr:col>30</xdr:col>
      <xdr:colOff>591147</xdr:colOff>
      <xdr:row>17</xdr:row>
      <xdr:rowOff>132943</xdr:rowOff>
    </xdr:from>
    <xdr:to>
      <xdr:col>31</xdr:col>
      <xdr:colOff>426866</xdr:colOff>
      <xdr:row>19</xdr:row>
      <xdr:rowOff>11449</xdr:rowOff>
    </xdr:to>
    <xdr:sp macro="" textlink="">
      <xdr:nvSpPr>
        <xdr:cNvPr id="50" name="Rectangular Callout 49"/>
        <xdr:cNvSpPr/>
      </xdr:nvSpPr>
      <xdr:spPr>
        <a:xfrm>
          <a:off x="18837583" y="3845961"/>
          <a:ext cx="459174" cy="238724"/>
        </a:xfrm>
        <a:prstGeom prst="wedgeRectCallout">
          <a:avLst>
            <a:gd name="adj1" fmla="val -33525"/>
            <a:gd name="adj2" fmla="val 93803"/>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6</a:t>
          </a:r>
        </a:p>
      </xdr:txBody>
    </xdr:sp>
    <xdr:clientData/>
  </xdr:twoCellAnchor>
  <xdr:twoCellAnchor>
    <xdr:from>
      <xdr:col>3</xdr:col>
      <xdr:colOff>567479</xdr:colOff>
      <xdr:row>10</xdr:row>
      <xdr:rowOff>9983</xdr:rowOff>
    </xdr:from>
    <xdr:to>
      <xdr:col>4</xdr:col>
      <xdr:colOff>403198</xdr:colOff>
      <xdr:row>11</xdr:row>
      <xdr:rowOff>78990</xdr:rowOff>
    </xdr:to>
    <xdr:sp macro="" textlink="">
      <xdr:nvSpPr>
        <xdr:cNvPr id="52" name="Rectangular Callout 51"/>
        <xdr:cNvSpPr/>
      </xdr:nvSpPr>
      <xdr:spPr>
        <a:xfrm>
          <a:off x="1980643" y="2462238"/>
          <a:ext cx="459173" cy="249116"/>
        </a:xfrm>
        <a:prstGeom prst="wedgeRectCallout">
          <a:avLst>
            <a:gd name="adj1" fmla="val -33525"/>
            <a:gd name="adj2" fmla="val 93803"/>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9</a:t>
          </a:r>
        </a:p>
      </xdr:txBody>
    </xdr:sp>
    <xdr:clientData/>
  </xdr:twoCellAnchor>
  <xdr:twoCellAnchor>
    <xdr:from>
      <xdr:col>29</xdr:col>
      <xdr:colOff>55150</xdr:colOff>
      <xdr:row>16</xdr:row>
      <xdr:rowOff>162672</xdr:rowOff>
    </xdr:from>
    <xdr:to>
      <xdr:col>29</xdr:col>
      <xdr:colOff>514324</xdr:colOff>
      <xdr:row>18</xdr:row>
      <xdr:rowOff>41178</xdr:rowOff>
    </xdr:to>
    <xdr:sp macro="" textlink="">
      <xdr:nvSpPr>
        <xdr:cNvPr id="53" name="Rectangular Callout 52"/>
        <xdr:cNvSpPr/>
      </xdr:nvSpPr>
      <xdr:spPr>
        <a:xfrm>
          <a:off x="17678132" y="3695581"/>
          <a:ext cx="459174" cy="238724"/>
        </a:xfrm>
        <a:prstGeom prst="wedgeRectCallout">
          <a:avLst>
            <a:gd name="adj1" fmla="val -33525"/>
            <a:gd name="adj2" fmla="val 93803"/>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6.1</a:t>
          </a:r>
        </a:p>
      </xdr:txBody>
    </xdr:sp>
    <xdr:clientData/>
  </xdr:twoCellAnchor>
  <xdr:twoCellAnchor>
    <xdr:from>
      <xdr:col>18</xdr:col>
      <xdr:colOff>100177</xdr:colOff>
      <xdr:row>19</xdr:row>
      <xdr:rowOff>174506</xdr:rowOff>
    </xdr:from>
    <xdr:to>
      <xdr:col>18</xdr:col>
      <xdr:colOff>559351</xdr:colOff>
      <xdr:row>21</xdr:row>
      <xdr:rowOff>53012</xdr:rowOff>
    </xdr:to>
    <xdr:sp macro="" textlink="">
      <xdr:nvSpPr>
        <xdr:cNvPr id="56" name="Rectangular Callout 55"/>
        <xdr:cNvSpPr/>
      </xdr:nvSpPr>
      <xdr:spPr>
        <a:xfrm>
          <a:off x="10865159" y="4247742"/>
          <a:ext cx="459174" cy="238725"/>
        </a:xfrm>
        <a:prstGeom prst="wedgeRectCallout">
          <a:avLst>
            <a:gd name="adj1" fmla="val -33525"/>
            <a:gd name="adj2" fmla="val 93803"/>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23</a:t>
          </a:r>
        </a:p>
      </xdr:txBody>
    </xdr:sp>
    <xdr:clientData/>
  </xdr:twoCellAnchor>
  <xdr:twoCellAnchor>
    <xdr:from>
      <xdr:col>10</xdr:col>
      <xdr:colOff>142896</xdr:colOff>
      <xdr:row>10</xdr:row>
      <xdr:rowOff>160651</xdr:rowOff>
    </xdr:from>
    <xdr:to>
      <xdr:col>10</xdr:col>
      <xdr:colOff>581865</xdr:colOff>
      <xdr:row>12</xdr:row>
      <xdr:rowOff>39158</xdr:rowOff>
    </xdr:to>
    <xdr:sp macro="" textlink="">
      <xdr:nvSpPr>
        <xdr:cNvPr id="57" name="Rectangular Callout 56"/>
        <xdr:cNvSpPr/>
      </xdr:nvSpPr>
      <xdr:spPr>
        <a:xfrm>
          <a:off x="5920241" y="2612906"/>
          <a:ext cx="438969" cy="238725"/>
        </a:xfrm>
        <a:prstGeom prst="wedgeRectCallout">
          <a:avLst>
            <a:gd name="adj1" fmla="val -33525"/>
            <a:gd name="adj2" fmla="val 93803"/>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10</a:t>
          </a:r>
        </a:p>
      </xdr:txBody>
    </xdr:sp>
    <xdr:clientData/>
  </xdr:twoCellAnchor>
  <xdr:twoCellAnchor>
    <xdr:from>
      <xdr:col>32</xdr:col>
      <xdr:colOff>256041</xdr:colOff>
      <xdr:row>20</xdr:row>
      <xdr:rowOff>164693</xdr:rowOff>
    </xdr:from>
    <xdr:to>
      <xdr:col>33</xdr:col>
      <xdr:colOff>71555</xdr:colOff>
      <xdr:row>22</xdr:row>
      <xdr:rowOff>43198</xdr:rowOff>
    </xdr:to>
    <xdr:sp macro="" textlink="">
      <xdr:nvSpPr>
        <xdr:cNvPr id="15" name="Rectangular Callout 14"/>
        <xdr:cNvSpPr/>
      </xdr:nvSpPr>
      <xdr:spPr>
        <a:xfrm>
          <a:off x="19749386" y="4418038"/>
          <a:ext cx="438969" cy="238724"/>
        </a:xfrm>
        <a:prstGeom prst="wedgeRectCallout">
          <a:avLst>
            <a:gd name="adj1" fmla="val -33525"/>
            <a:gd name="adj2" fmla="val 93803"/>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30</a:t>
          </a:r>
        </a:p>
      </xdr:txBody>
    </xdr:sp>
    <xdr:clientData/>
  </xdr:twoCellAnchor>
  <xdr:twoCellAnchor>
    <xdr:from>
      <xdr:col>10</xdr:col>
      <xdr:colOff>12432</xdr:colOff>
      <xdr:row>16</xdr:row>
      <xdr:rowOff>105234</xdr:rowOff>
    </xdr:from>
    <xdr:to>
      <xdr:col>10</xdr:col>
      <xdr:colOff>451401</xdr:colOff>
      <xdr:row>17</xdr:row>
      <xdr:rowOff>163849</xdr:rowOff>
    </xdr:to>
    <xdr:sp macro="" textlink="">
      <xdr:nvSpPr>
        <xdr:cNvPr id="17" name="Rectangular Callout 16"/>
        <xdr:cNvSpPr/>
      </xdr:nvSpPr>
      <xdr:spPr>
        <a:xfrm>
          <a:off x="5789777" y="3638143"/>
          <a:ext cx="438969" cy="238724"/>
        </a:xfrm>
        <a:prstGeom prst="wedgeRectCallout">
          <a:avLst>
            <a:gd name="adj1" fmla="val -33525"/>
            <a:gd name="adj2" fmla="val 93803"/>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12</a:t>
          </a:r>
        </a:p>
      </xdr:txBody>
    </xdr:sp>
    <xdr:clientData/>
  </xdr:twoCellAnchor>
  <xdr:twoCellAnchor>
    <xdr:from>
      <xdr:col>18</xdr:col>
      <xdr:colOff>40718</xdr:colOff>
      <xdr:row>43</xdr:row>
      <xdr:rowOff>40001</xdr:rowOff>
    </xdr:from>
    <xdr:to>
      <xdr:col>18</xdr:col>
      <xdr:colOff>499891</xdr:colOff>
      <xdr:row>44</xdr:row>
      <xdr:rowOff>98617</xdr:rowOff>
    </xdr:to>
    <xdr:sp macro="" textlink="">
      <xdr:nvSpPr>
        <xdr:cNvPr id="20" name="Rectangular Callout 19"/>
        <xdr:cNvSpPr/>
      </xdr:nvSpPr>
      <xdr:spPr>
        <a:xfrm>
          <a:off x="10805700" y="8435856"/>
          <a:ext cx="459173" cy="238725"/>
        </a:xfrm>
        <a:prstGeom prst="wedgeRectCallout">
          <a:avLst>
            <a:gd name="adj1" fmla="val -33525"/>
            <a:gd name="adj2" fmla="val 93803"/>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24</a:t>
          </a:r>
        </a:p>
      </xdr:txBody>
    </xdr:sp>
    <xdr:clientData/>
  </xdr:twoCellAnchor>
  <xdr:twoCellAnchor>
    <xdr:from>
      <xdr:col>20</xdr:col>
      <xdr:colOff>311748</xdr:colOff>
      <xdr:row>20</xdr:row>
      <xdr:rowOff>83586</xdr:rowOff>
    </xdr:from>
    <xdr:to>
      <xdr:col>21</xdr:col>
      <xdr:colOff>147467</xdr:colOff>
      <xdr:row>21</xdr:row>
      <xdr:rowOff>142200</xdr:rowOff>
    </xdr:to>
    <xdr:sp macro="" textlink="">
      <xdr:nvSpPr>
        <xdr:cNvPr id="21" name="Rectangular Callout 20"/>
        <xdr:cNvSpPr/>
      </xdr:nvSpPr>
      <xdr:spPr>
        <a:xfrm>
          <a:off x="12323639" y="4336931"/>
          <a:ext cx="459173" cy="238724"/>
        </a:xfrm>
        <a:prstGeom prst="wedgeRectCallout">
          <a:avLst>
            <a:gd name="adj1" fmla="val -33525"/>
            <a:gd name="adj2" fmla="val 93803"/>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25</a:t>
          </a:r>
        </a:p>
      </xdr:txBody>
    </xdr:sp>
    <xdr:clientData/>
  </xdr:twoCellAnchor>
  <xdr:twoCellAnchor>
    <xdr:from>
      <xdr:col>2</xdr:col>
      <xdr:colOff>436150</xdr:colOff>
      <xdr:row>8</xdr:row>
      <xdr:rowOff>69444</xdr:rowOff>
    </xdr:from>
    <xdr:to>
      <xdr:col>3</xdr:col>
      <xdr:colOff>251664</xdr:colOff>
      <xdr:row>9</xdr:row>
      <xdr:rowOff>138450</xdr:rowOff>
    </xdr:to>
    <xdr:sp macro="" textlink="">
      <xdr:nvSpPr>
        <xdr:cNvPr id="22" name="Rectangular Callout 21"/>
        <xdr:cNvSpPr/>
      </xdr:nvSpPr>
      <xdr:spPr>
        <a:xfrm>
          <a:off x="1225859" y="2161480"/>
          <a:ext cx="438969" cy="249115"/>
        </a:xfrm>
        <a:prstGeom prst="wedgeRectCallout">
          <a:avLst>
            <a:gd name="adj1" fmla="val -33525"/>
            <a:gd name="adj2" fmla="val 93803"/>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8</a:t>
          </a:r>
        </a:p>
      </xdr:txBody>
    </xdr:sp>
    <xdr:clientData/>
  </xdr:twoCellAnchor>
  <xdr:twoCellAnchor>
    <xdr:from>
      <xdr:col>26</xdr:col>
      <xdr:colOff>308284</xdr:colOff>
      <xdr:row>15</xdr:row>
      <xdr:rowOff>111007</xdr:rowOff>
    </xdr:from>
    <xdr:to>
      <xdr:col>27</xdr:col>
      <xdr:colOff>144003</xdr:colOff>
      <xdr:row>16</xdr:row>
      <xdr:rowOff>180013</xdr:rowOff>
    </xdr:to>
    <xdr:sp macro="" textlink="">
      <xdr:nvSpPr>
        <xdr:cNvPr id="23" name="Rectangular Callout 22"/>
        <xdr:cNvSpPr/>
      </xdr:nvSpPr>
      <xdr:spPr>
        <a:xfrm>
          <a:off x="16060902" y="3463807"/>
          <a:ext cx="459174" cy="249115"/>
        </a:xfrm>
        <a:prstGeom prst="wedgeRectCallout">
          <a:avLst>
            <a:gd name="adj1" fmla="val -33525"/>
            <a:gd name="adj2" fmla="val 93803"/>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26</a:t>
          </a:r>
        </a:p>
      </xdr:txBody>
    </xdr:sp>
    <xdr:clientData/>
  </xdr:twoCellAnchor>
  <xdr:twoCellAnchor>
    <xdr:from>
      <xdr:col>25</xdr:col>
      <xdr:colOff>330220</xdr:colOff>
      <xdr:row>19</xdr:row>
      <xdr:rowOff>33941</xdr:rowOff>
    </xdr:from>
    <xdr:to>
      <xdr:col>26</xdr:col>
      <xdr:colOff>165939</xdr:colOff>
      <xdr:row>20</xdr:row>
      <xdr:rowOff>102947</xdr:rowOff>
    </xdr:to>
    <xdr:sp macro="" textlink="">
      <xdr:nvSpPr>
        <xdr:cNvPr id="24" name="Rectangular Callout 23"/>
        <xdr:cNvSpPr/>
      </xdr:nvSpPr>
      <xdr:spPr>
        <a:xfrm>
          <a:off x="15459384" y="4107177"/>
          <a:ext cx="459173" cy="249115"/>
        </a:xfrm>
        <a:prstGeom prst="wedgeRectCallout">
          <a:avLst>
            <a:gd name="adj1" fmla="val -33525"/>
            <a:gd name="adj2" fmla="val 93803"/>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27</a:t>
          </a:r>
        </a:p>
      </xdr:txBody>
    </xdr:sp>
    <xdr:clientData/>
  </xdr:twoCellAnchor>
  <xdr:twoCellAnchor>
    <xdr:from>
      <xdr:col>15</xdr:col>
      <xdr:colOff>417100</xdr:colOff>
      <xdr:row>21</xdr:row>
      <xdr:rowOff>164693</xdr:rowOff>
    </xdr:from>
    <xdr:to>
      <xdr:col>16</xdr:col>
      <xdr:colOff>252819</xdr:colOff>
      <xdr:row>23</xdr:row>
      <xdr:rowOff>43199</xdr:rowOff>
    </xdr:to>
    <xdr:sp macro="" textlink="">
      <xdr:nvSpPr>
        <xdr:cNvPr id="27" name="Rectangular Callout 26"/>
        <xdr:cNvSpPr/>
      </xdr:nvSpPr>
      <xdr:spPr>
        <a:xfrm>
          <a:off x="9021350" y="4816068"/>
          <a:ext cx="438969" cy="259506"/>
        </a:xfrm>
        <a:prstGeom prst="wedgeRectCallout">
          <a:avLst>
            <a:gd name="adj1" fmla="val -33525"/>
            <a:gd name="adj2" fmla="val 93803"/>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21</a:t>
          </a:r>
        </a:p>
      </xdr:txBody>
    </xdr:sp>
    <xdr:clientData/>
  </xdr:twoCellAnchor>
  <xdr:twoCellAnchor>
    <xdr:from>
      <xdr:col>26</xdr:col>
      <xdr:colOff>41296</xdr:colOff>
      <xdr:row>22</xdr:row>
      <xdr:rowOff>102925</xdr:rowOff>
    </xdr:from>
    <xdr:to>
      <xdr:col>26</xdr:col>
      <xdr:colOff>500469</xdr:colOff>
      <xdr:row>23</xdr:row>
      <xdr:rowOff>171931</xdr:rowOff>
    </xdr:to>
    <xdr:sp macro="" textlink="">
      <xdr:nvSpPr>
        <xdr:cNvPr id="28" name="Rectangular Callout 27"/>
        <xdr:cNvSpPr/>
      </xdr:nvSpPr>
      <xdr:spPr>
        <a:xfrm>
          <a:off x="15793914" y="4716489"/>
          <a:ext cx="459173" cy="249115"/>
        </a:xfrm>
        <a:prstGeom prst="wedgeRectCallout">
          <a:avLst>
            <a:gd name="adj1" fmla="val -33525"/>
            <a:gd name="adj2" fmla="val 93803"/>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28</a:t>
          </a:r>
        </a:p>
      </xdr:txBody>
    </xdr:sp>
    <xdr:clientData/>
  </xdr:twoCellAnchor>
  <xdr:twoCellAnchor>
    <xdr:from>
      <xdr:col>25</xdr:col>
      <xdr:colOff>395452</xdr:colOff>
      <xdr:row>32</xdr:row>
      <xdr:rowOff>178259</xdr:rowOff>
    </xdr:from>
    <xdr:to>
      <xdr:col>26</xdr:col>
      <xdr:colOff>231171</xdr:colOff>
      <xdr:row>34</xdr:row>
      <xdr:rowOff>67156</xdr:rowOff>
    </xdr:to>
    <xdr:sp macro="" textlink="">
      <xdr:nvSpPr>
        <xdr:cNvPr id="29" name="Rectangular Callout 28"/>
        <xdr:cNvSpPr/>
      </xdr:nvSpPr>
      <xdr:spPr>
        <a:xfrm>
          <a:off x="15524616" y="6592914"/>
          <a:ext cx="459173" cy="249115"/>
        </a:xfrm>
        <a:prstGeom prst="wedgeRectCallout">
          <a:avLst>
            <a:gd name="adj1" fmla="val -33525"/>
            <a:gd name="adj2" fmla="val 93803"/>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29</a:t>
          </a:r>
        </a:p>
      </xdr:txBody>
    </xdr:sp>
    <xdr:clientData/>
  </xdr:twoCellAnchor>
  <xdr:twoCellAnchor>
    <xdr:from>
      <xdr:col>13</xdr:col>
      <xdr:colOff>159637</xdr:colOff>
      <xdr:row>16</xdr:row>
      <xdr:rowOff>132943</xdr:rowOff>
    </xdr:from>
    <xdr:to>
      <xdr:col>13</xdr:col>
      <xdr:colOff>618810</xdr:colOff>
      <xdr:row>18</xdr:row>
      <xdr:rowOff>11449</xdr:rowOff>
    </xdr:to>
    <xdr:sp macro="" textlink="">
      <xdr:nvSpPr>
        <xdr:cNvPr id="30" name="Rectangular Callout 29"/>
        <xdr:cNvSpPr/>
      </xdr:nvSpPr>
      <xdr:spPr>
        <a:xfrm>
          <a:off x="7807346" y="3665852"/>
          <a:ext cx="459173" cy="238724"/>
        </a:xfrm>
        <a:prstGeom prst="wedgeRectCallout">
          <a:avLst>
            <a:gd name="adj1" fmla="val 24338"/>
            <a:gd name="adj2" fmla="val 93803"/>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1.4</a:t>
          </a:r>
        </a:p>
      </xdr:txBody>
    </xdr:sp>
    <xdr:clientData/>
  </xdr:twoCellAnchor>
  <xdr:twoCellAnchor>
    <xdr:from>
      <xdr:col>34</xdr:col>
      <xdr:colOff>100176</xdr:colOff>
      <xdr:row>22</xdr:row>
      <xdr:rowOff>42022</xdr:rowOff>
    </xdr:from>
    <xdr:to>
      <xdr:col>34</xdr:col>
      <xdr:colOff>559350</xdr:colOff>
      <xdr:row>23</xdr:row>
      <xdr:rowOff>100637</xdr:rowOff>
    </xdr:to>
    <xdr:sp macro="" textlink="">
      <xdr:nvSpPr>
        <xdr:cNvPr id="32" name="Rectangular Callout 31"/>
        <xdr:cNvSpPr/>
      </xdr:nvSpPr>
      <xdr:spPr>
        <a:xfrm>
          <a:off x="20840431" y="4655586"/>
          <a:ext cx="459174" cy="238724"/>
        </a:xfrm>
        <a:prstGeom prst="wedgeRectCallout">
          <a:avLst>
            <a:gd name="adj1" fmla="val -33525"/>
            <a:gd name="adj2" fmla="val 93803"/>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31</a:t>
          </a:r>
        </a:p>
      </xdr:txBody>
    </xdr:sp>
    <xdr:clientData/>
  </xdr:twoCellAnchor>
  <xdr:twoCellAnchor>
    <xdr:from>
      <xdr:col>11</xdr:col>
      <xdr:colOff>109702</xdr:colOff>
      <xdr:row>12</xdr:row>
      <xdr:rowOff>126881</xdr:rowOff>
    </xdr:from>
    <xdr:to>
      <xdr:col>11</xdr:col>
      <xdr:colOff>568875</xdr:colOff>
      <xdr:row>14</xdr:row>
      <xdr:rowOff>15778</xdr:rowOff>
    </xdr:to>
    <xdr:sp macro="" textlink="">
      <xdr:nvSpPr>
        <xdr:cNvPr id="33" name="Rectangular Callout 32"/>
        <xdr:cNvSpPr/>
      </xdr:nvSpPr>
      <xdr:spPr>
        <a:xfrm>
          <a:off x="6510502" y="2939354"/>
          <a:ext cx="459173" cy="249115"/>
        </a:xfrm>
        <a:prstGeom prst="wedgeRectCallout">
          <a:avLst>
            <a:gd name="adj1" fmla="val -33525"/>
            <a:gd name="adj2" fmla="val 93803"/>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11</a:t>
          </a:r>
        </a:p>
      </xdr:txBody>
    </xdr:sp>
    <xdr:clientData/>
  </xdr:twoCellAnchor>
  <xdr:twoCellAnchor>
    <xdr:from>
      <xdr:col>11</xdr:col>
      <xdr:colOff>13297</xdr:colOff>
      <xdr:row>20</xdr:row>
      <xdr:rowOff>49527</xdr:rowOff>
    </xdr:from>
    <xdr:to>
      <xdr:col>11</xdr:col>
      <xdr:colOff>472471</xdr:colOff>
      <xdr:row>21</xdr:row>
      <xdr:rowOff>118533</xdr:rowOff>
    </xdr:to>
    <xdr:sp macro="" textlink="">
      <xdr:nvSpPr>
        <xdr:cNvPr id="34" name="Rectangular Callout 33"/>
        <xdr:cNvSpPr/>
      </xdr:nvSpPr>
      <xdr:spPr>
        <a:xfrm>
          <a:off x="6414097" y="4302872"/>
          <a:ext cx="459174" cy="249116"/>
        </a:xfrm>
        <a:prstGeom prst="wedgeRectCallout">
          <a:avLst>
            <a:gd name="adj1" fmla="val 17105"/>
            <a:gd name="adj2" fmla="val 87685"/>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13</a:t>
          </a:r>
        </a:p>
      </xdr:txBody>
    </xdr:sp>
    <xdr:clientData/>
  </xdr:twoCellAnchor>
  <xdr:twoCellAnchor>
    <xdr:from>
      <xdr:col>9</xdr:col>
      <xdr:colOff>350136</xdr:colOff>
      <xdr:row>23</xdr:row>
      <xdr:rowOff>42022</xdr:rowOff>
    </xdr:from>
    <xdr:to>
      <xdr:col>10</xdr:col>
      <xdr:colOff>185856</xdr:colOff>
      <xdr:row>24</xdr:row>
      <xdr:rowOff>100637</xdr:rowOff>
    </xdr:to>
    <xdr:sp macro="" textlink="">
      <xdr:nvSpPr>
        <xdr:cNvPr id="35" name="Rectangular Callout 34"/>
        <xdr:cNvSpPr/>
      </xdr:nvSpPr>
      <xdr:spPr>
        <a:xfrm>
          <a:off x="5504027" y="4835695"/>
          <a:ext cx="459174" cy="238724"/>
        </a:xfrm>
        <a:prstGeom prst="wedgeRectCallout">
          <a:avLst>
            <a:gd name="adj1" fmla="val 17105"/>
            <a:gd name="adj2" fmla="val 112155"/>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14</a:t>
          </a:r>
        </a:p>
      </xdr:txBody>
    </xdr:sp>
    <xdr:clientData/>
  </xdr:twoCellAnchor>
  <xdr:twoCellAnchor>
    <xdr:from>
      <xdr:col>10</xdr:col>
      <xdr:colOff>543812</xdr:colOff>
      <xdr:row>41</xdr:row>
      <xdr:rowOff>89359</xdr:rowOff>
    </xdr:from>
    <xdr:to>
      <xdr:col>11</xdr:col>
      <xdr:colOff>379531</xdr:colOff>
      <xdr:row>42</xdr:row>
      <xdr:rowOff>158366</xdr:rowOff>
    </xdr:to>
    <xdr:sp macro="" textlink="">
      <xdr:nvSpPr>
        <xdr:cNvPr id="37" name="Rectangular Callout 36"/>
        <xdr:cNvSpPr/>
      </xdr:nvSpPr>
      <xdr:spPr>
        <a:xfrm>
          <a:off x="6321157" y="8124995"/>
          <a:ext cx="459174" cy="249116"/>
        </a:xfrm>
        <a:prstGeom prst="wedgeRectCallout">
          <a:avLst>
            <a:gd name="adj1" fmla="val -33525"/>
            <a:gd name="adj2" fmla="val 93803"/>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15</a:t>
          </a:r>
        </a:p>
      </xdr:txBody>
    </xdr:sp>
    <xdr:clientData/>
  </xdr:twoCellAnchor>
  <xdr:twoCellAnchor>
    <xdr:from>
      <xdr:col>15</xdr:col>
      <xdr:colOff>105950</xdr:colOff>
      <xdr:row>14</xdr:row>
      <xdr:rowOff>176238</xdr:rowOff>
    </xdr:from>
    <xdr:to>
      <xdr:col>15</xdr:col>
      <xdr:colOff>565124</xdr:colOff>
      <xdr:row>16</xdr:row>
      <xdr:rowOff>65135</xdr:rowOff>
    </xdr:to>
    <xdr:sp macro="" textlink="">
      <xdr:nvSpPr>
        <xdr:cNvPr id="41" name="Rectangular Callout 40"/>
        <xdr:cNvSpPr/>
      </xdr:nvSpPr>
      <xdr:spPr>
        <a:xfrm>
          <a:off x="9000568" y="3348929"/>
          <a:ext cx="459174" cy="249115"/>
        </a:xfrm>
        <a:prstGeom prst="wedgeRectCallout">
          <a:avLst>
            <a:gd name="adj1" fmla="val -33525"/>
            <a:gd name="adj2" fmla="val 93803"/>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17</a:t>
          </a:r>
        </a:p>
      </xdr:txBody>
    </xdr:sp>
    <xdr:clientData/>
  </xdr:twoCellAnchor>
  <xdr:twoCellAnchor>
    <xdr:from>
      <xdr:col>15</xdr:col>
      <xdr:colOff>489837</xdr:colOff>
      <xdr:row>15</xdr:row>
      <xdr:rowOff>55589</xdr:rowOff>
    </xdr:from>
    <xdr:to>
      <xdr:col>16</xdr:col>
      <xdr:colOff>325555</xdr:colOff>
      <xdr:row>16</xdr:row>
      <xdr:rowOff>124595</xdr:rowOff>
    </xdr:to>
    <xdr:sp macro="" textlink="">
      <xdr:nvSpPr>
        <xdr:cNvPr id="43" name="Rectangular Callout 42"/>
        <xdr:cNvSpPr/>
      </xdr:nvSpPr>
      <xdr:spPr>
        <a:xfrm>
          <a:off x="9384455" y="3408389"/>
          <a:ext cx="459173" cy="249115"/>
        </a:xfrm>
        <a:prstGeom prst="wedgeRectCallout">
          <a:avLst>
            <a:gd name="adj1" fmla="val -33525"/>
            <a:gd name="adj2" fmla="val 93803"/>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18</a:t>
          </a:r>
        </a:p>
      </xdr:txBody>
    </xdr:sp>
    <xdr:clientData/>
  </xdr:twoCellAnchor>
  <xdr:twoCellAnchor>
    <xdr:from>
      <xdr:col>17</xdr:col>
      <xdr:colOff>58325</xdr:colOff>
      <xdr:row>15</xdr:row>
      <xdr:rowOff>91380</xdr:rowOff>
    </xdr:from>
    <xdr:to>
      <xdr:col>17</xdr:col>
      <xdr:colOff>517499</xdr:colOff>
      <xdr:row>16</xdr:row>
      <xdr:rowOff>149995</xdr:rowOff>
    </xdr:to>
    <xdr:sp macro="" textlink="">
      <xdr:nvSpPr>
        <xdr:cNvPr id="44" name="Rectangular Callout 43"/>
        <xdr:cNvSpPr/>
      </xdr:nvSpPr>
      <xdr:spPr>
        <a:xfrm>
          <a:off x="10199852" y="3444180"/>
          <a:ext cx="459174" cy="238724"/>
        </a:xfrm>
        <a:prstGeom prst="wedgeRectCallout">
          <a:avLst>
            <a:gd name="adj1" fmla="val -33525"/>
            <a:gd name="adj2" fmla="val 93803"/>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22</a:t>
          </a:r>
        </a:p>
      </xdr:txBody>
    </xdr:sp>
    <xdr:clientData/>
  </xdr:twoCellAnchor>
  <xdr:twoCellAnchor>
    <xdr:from>
      <xdr:col>14</xdr:col>
      <xdr:colOff>254021</xdr:colOff>
      <xdr:row>14</xdr:row>
      <xdr:rowOff>158343</xdr:rowOff>
    </xdr:from>
    <xdr:to>
      <xdr:col>15</xdr:col>
      <xdr:colOff>69536</xdr:colOff>
      <xdr:row>16</xdr:row>
      <xdr:rowOff>47240</xdr:rowOff>
    </xdr:to>
    <xdr:sp macro="" textlink="">
      <xdr:nvSpPr>
        <xdr:cNvPr id="45" name="Rectangular Callout 44"/>
        <xdr:cNvSpPr/>
      </xdr:nvSpPr>
      <xdr:spPr>
        <a:xfrm>
          <a:off x="8525185" y="3331034"/>
          <a:ext cx="438969" cy="249115"/>
        </a:xfrm>
        <a:prstGeom prst="wedgeRectCallout">
          <a:avLst>
            <a:gd name="adj1" fmla="val -33525"/>
            <a:gd name="adj2" fmla="val 93803"/>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16</a:t>
          </a:r>
        </a:p>
      </xdr:txBody>
    </xdr:sp>
    <xdr:clientData/>
  </xdr:twoCellAnchor>
  <xdr:twoCellAnchor>
    <xdr:from>
      <xdr:col>30</xdr:col>
      <xdr:colOff>397183</xdr:colOff>
      <xdr:row>47</xdr:row>
      <xdr:rowOff>22107</xdr:rowOff>
    </xdr:from>
    <xdr:to>
      <xdr:col>31</xdr:col>
      <xdr:colOff>232902</xdr:colOff>
      <xdr:row>47</xdr:row>
      <xdr:rowOff>260831</xdr:rowOff>
    </xdr:to>
    <xdr:sp macro="" textlink="">
      <xdr:nvSpPr>
        <xdr:cNvPr id="49" name="Rectangular Callout 48"/>
        <xdr:cNvSpPr/>
      </xdr:nvSpPr>
      <xdr:spPr>
        <a:xfrm>
          <a:off x="18643619" y="9138398"/>
          <a:ext cx="459174" cy="238724"/>
        </a:xfrm>
        <a:prstGeom prst="wedgeRectCallout">
          <a:avLst>
            <a:gd name="adj1" fmla="val -33525"/>
            <a:gd name="adj2" fmla="val 93803"/>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7</a:t>
          </a:r>
        </a:p>
      </xdr:txBody>
    </xdr:sp>
    <xdr:clientData/>
  </xdr:twoCellAnchor>
  <xdr:twoCellAnchor>
    <xdr:from>
      <xdr:col>33</xdr:col>
      <xdr:colOff>280285</xdr:colOff>
      <xdr:row>21</xdr:row>
      <xdr:rowOff>14313</xdr:rowOff>
    </xdr:from>
    <xdr:to>
      <xdr:col>34</xdr:col>
      <xdr:colOff>116004</xdr:colOff>
      <xdr:row>22</xdr:row>
      <xdr:rowOff>72928</xdr:rowOff>
    </xdr:to>
    <xdr:sp macro="" textlink="">
      <xdr:nvSpPr>
        <xdr:cNvPr id="58" name="Rectangular Callout 57"/>
        <xdr:cNvSpPr/>
      </xdr:nvSpPr>
      <xdr:spPr>
        <a:xfrm>
          <a:off x="20397085" y="4447768"/>
          <a:ext cx="459174" cy="238724"/>
        </a:xfrm>
        <a:prstGeom prst="wedgeRectCallout">
          <a:avLst>
            <a:gd name="adj1" fmla="val -33525"/>
            <a:gd name="adj2" fmla="val 93803"/>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31.1</a:t>
          </a:r>
        </a:p>
      </xdr:txBody>
    </xdr:sp>
    <xdr:clientData/>
  </xdr:twoCellAnchor>
  <xdr:twoCellAnchor>
    <xdr:from>
      <xdr:col>13</xdr:col>
      <xdr:colOff>124077</xdr:colOff>
      <xdr:row>32</xdr:row>
      <xdr:rowOff>93689</xdr:rowOff>
    </xdr:from>
    <xdr:to>
      <xdr:col>13</xdr:col>
      <xdr:colOff>584635</xdr:colOff>
      <xdr:row>33</xdr:row>
      <xdr:rowOff>162695</xdr:rowOff>
    </xdr:to>
    <xdr:sp macro="" textlink="">
      <xdr:nvSpPr>
        <xdr:cNvPr id="36" name="Rectangular Callout 35"/>
        <xdr:cNvSpPr/>
      </xdr:nvSpPr>
      <xdr:spPr>
        <a:xfrm>
          <a:off x="7789797" y="6585929"/>
          <a:ext cx="460558" cy="251886"/>
        </a:xfrm>
        <a:prstGeom prst="wedgeRectCallout">
          <a:avLst>
            <a:gd name="adj1" fmla="val -73233"/>
            <a:gd name="adj2" fmla="val 90778"/>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19</a:t>
          </a:r>
        </a:p>
      </xdr:txBody>
    </xdr:sp>
    <xdr:clientData/>
  </xdr:twoCellAnchor>
  <xdr:twoCellAnchor>
    <xdr:from>
      <xdr:col>12</xdr:col>
      <xdr:colOff>520317</xdr:colOff>
      <xdr:row>44</xdr:row>
      <xdr:rowOff>40349</xdr:rowOff>
    </xdr:from>
    <xdr:to>
      <xdr:col>13</xdr:col>
      <xdr:colOff>356035</xdr:colOff>
      <xdr:row>45</xdr:row>
      <xdr:rowOff>109355</xdr:rowOff>
    </xdr:to>
    <xdr:sp macro="" textlink="">
      <xdr:nvSpPr>
        <xdr:cNvPr id="38" name="Rectangular Callout 37"/>
        <xdr:cNvSpPr/>
      </xdr:nvSpPr>
      <xdr:spPr>
        <a:xfrm>
          <a:off x="7561197" y="8727149"/>
          <a:ext cx="460558" cy="251886"/>
        </a:xfrm>
        <a:prstGeom prst="wedgeRectCallout">
          <a:avLst>
            <a:gd name="adj1" fmla="val -71578"/>
            <a:gd name="adj2" fmla="val -81657"/>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20</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1</xdr:row>
      <xdr:rowOff>68580</xdr:rowOff>
    </xdr:from>
    <xdr:to>
      <xdr:col>5</xdr:col>
      <xdr:colOff>243840</xdr:colOff>
      <xdr:row>1</xdr:row>
      <xdr:rowOff>762000</xdr:rowOff>
    </xdr:to>
    <xdr:pic>
      <xdr:nvPicPr>
        <xdr:cNvPr id="3" name="Picture 2" descr="SBOM_Logo_Level_1-2"/>
        <xdr:cNvPicPr>
          <a:picLocks noChangeAspect="1" noChangeArrowheads="1"/>
        </xdr:cNvPicPr>
      </xdr:nvPicPr>
      <xdr:blipFill>
        <a:blip xmlns:r="http://schemas.openxmlformats.org/officeDocument/2006/relationships" r:embed="rId1" cstate="email"/>
        <a:srcRect/>
        <a:stretch>
          <a:fillRect/>
        </a:stretch>
      </xdr:blipFill>
      <xdr:spPr bwMode="auto">
        <a:xfrm>
          <a:off x="802005" y="268605"/>
          <a:ext cx="2072640" cy="693420"/>
        </a:xfrm>
        <a:prstGeom prst="rect">
          <a:avLst/>
        </a:prstGeom>
        <a:noFill/>
        <a:ln w="9525">
          <a:noFill/>
          <a:miter lim="800000"/>
          <a:headEnd/>
          <a:tailEnd/>
        </a:ln>
      </xdr:spPr>
    </xdr:pic>
    <xdr:clientData/>
  </xdr:twoCellAnchor>
  <xdr:twoCellAnchor editAs="oneCell">
    <xdr:from>
      <xdr:col>26</xdr:col>
      <xdr:colOff>353786</xdr:colOff>
      <xdr:row>3</xdr:row>
      <xdr:rowOff>83401</xdr:rowOff>
    </xdr:from>
    <xdr:to>
      <xdr:col>41</xdr:col>
      <xdr:colOff>169314</xdr:colOff>
      <xdr:row>51</xdr:row>
      <xdr:rowOff>109850</xdr:rowOff>
    </xdr:to>
    <xdr:pic>
      <xdr:nvPicPr>
        <xdr:cNvPr id="16" name="Picture 15" descr="Bounce Rear Housing.jpg"/>
        <xdr:cNvPicPr>
          <a:picLocks noChangeAspect="1"/>
        </xdr:cNvPicPr>
      </xdr:nvPicPr>
      <xdr:blipFill>
        <a:blip xmlns:r="http://schemas.openxmlformats.org/officeDocument/2006/relationships" r:embed="rId2"/>
        <a:srcRect l="20752" t="1509" r="29776" b="1576"/>
        <a:stretch>
          <a:fillRect/>
        </a:stretch>
      </xdr:blipFill>
      <xdr:spPr>
        <a:xfrm>
          <a:off x="17976768" y="1274892"/>
          <a:ext cx="9167346" cy="9267431"/>
        </a:xfrm>
        <a:prstGeom prst="rect">
          <a:avLst/>
        </a:prstGeom>
      </xdr:spPr>
    </xdr:pic>
    <xdr:clientData/>
  </xdr:twoCellAnchor>
  <xdr:twoCellAnchor>
    <xdr:from>
      <xdr:col>27</xdr:col>
      <xdr:colOff>117929</xdr:colOff>
      <xdr:row>23</xdr:row>
      <xdr:rowOff>188232</xdr:rowOff>
    </xdr:from>
    <xdr:to>
      <xdr:col>27</xdr:col>
      <xdr:colOff>575041</xdr:colOff>
      <xdr:row>25</xdr:row>
      <xdr:rowOff>66738</xdr:rowOff>
    </xdr:to>
    <xdr:sp macro="" textlink="">
      <xdr:nvSpPr>
        <xdr:cNvPr id="17" name="Rectangular Callout 16"/>
        <xdr:cNvSpPr/>
      </xdr:nvSpPr>
      <xdr:spPr>
        <a:xfrm>
          <a:off x="9466036" y="5209268"/>
          <a:ext cx="457112" cy="259506"/>
        </a:xfrm>
        <a:prstGeom prst="wedgeRectCallout">
          <a:avLst>
            <a:gd name="adj1" fmla="val -33525"/>
            <a:gd name="adj2" fmla="val 93803"/>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5.1</a:t>
          </a:r>
        </a:p>
      </xdr:txBody>
    </xdr:sp>
    <xdr:clientData/>
  </xdr:twoCellAnchor>
  <xdr:twoCellAnchor>
    <xdr:from>
      <xdr:col>29</xdr:col>
      <xdr:colOff>9072</xdr:colOff>
      <xdr:row>28</xdr:row>
      <xdr:rowOff>11340</xdr:rowOff>
    </xdr:from>
    <xdr:to>
      <xdr:col>29</xdr:col>
      <xdr:colOff>466184</xdr:colOff>
      <xdr:row>29</xdr:row>
      <xdr:rowOff>80346</xdr:rowOff>
    </xdr:to>
    <xdr:sp macro="" textlink="">
      <xdr:nvSpPr>
        <xdr:cNvPr id="20" name="Rectangular Callout 19"/>
        <xdr:cNvSpPr/>
      </xdr:nvSpPr>
      <xdr:spPr>
        <a:xfrm>
          <a:off x="10581822" y="5984876"/>
          <a:ext cx="457112" cy="259506"/>
        </a:xfrm>
        <a:prstGeom prst="wedgeRectCallout">
          <a:avLst>
            <a:gd name="adj1" fmla="val 34940"/>
            <a:gd name="adj2" fmla="val 104290"/>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5.2</a:t>
          </a:r>
        </a:p>
      </xdr:txBody>
    </xdr:sp>
    <xdr:clientData/>
  </xdr:twoCellAnchor>
  <xdr:twoCellAnchor>
    <xdr:from>
      <xdr:col>29</xdr:col>
      <xdr:colOff>553358</xdr:colOff>
      <xdr:row>12</xdr:row>
      <xdr:rowOff>24947</xdr:rowOff>
    </xdr:from>
    <xdr:to>
      <xdr:col>30</xdr:col>
      <xdr:colOff>398149</xdr:colOff>
      <xdr:row>13</xdr:row>
      <xdr:rowOff>93953</xdr:rowOff>
    </xdr:to>
    <xdr:sp macro="" textlink="">
      <xdr:nvSpPr>
        <xdr:cNvPr id="21" name="Rectangular Callout 20"/>
        <xdr:cNvSpPr/>
      </xdr:nvSpPr>
      <xdr:spPr>
        <a:xfrm>
          <a:off x="11126108" y="2950483"/>
          <a:ext cx="457112" cy="259506"/>
        </a:xfrm>
        <a:prstGeom prst="wedgeRectCallout">
          <a:avLst>
            <a:gd name="adj1" fmla="val 34940"/>
            <a:gd name="adj2" fmla="val 104290"/>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5.3</a:t>
          </a:r>
        </a:p>
      </xdr:txBody>
    </xdr:sp>
    <xdr:clientData/>
  </xdr:twoCellAnchor>
  <xdr:twoCellAnchor>
    <xdr:from>
      <xdr:col>32</xdr:col>
      <xdr:colOff>322037</xdr:colOff>
      <xdr:row>7</xdr:row>
      <xdr:rowOff>188232</xdr:rowOff>
    </xdr:from>
    <xdr:to>
      <xdr:col>33</xdr:col>
      <xdr:colOff>166827</xdr:colOff>
      <xdr:row>9</xdr:row>
      <xdr:rowOff>66738</xdr:rowOff>
    </xdr:to>
    <xdr:sp macro="" textlink="">
      <xdr:nvSpPr>
        <xdr:cNvPr id="22" name="Rectangular Callout 21"/>
        <xdr:cNvSpPr/>
      </xdr:nvSpPr>
      <xdr:spPr>
        <a:xfrm>
          <a:off x="12731751" y="2161268"/>
          <a:ext cx="457112" cy="259506"/>
        </a:xfrm>
        <a:prstGeom prst="wedgeRectCallout">
          <a:avLst>
            <a:gd name="adj1" fmla="val 34940"/>
            <a:gd name="adj2" fmla="val 104290"/>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5.4</a:t>
          </a:r>
        </a:p>
      </xdr:txBody>
    </xdr:sp>
    <xdr:clientData/>
  </xdr:twoCellAnchor>
  <xdr:twoCellAnchor>
    <xdr:from>
      <xdr:col>33</xdr:col>
      <xdr:colOff>349251</xdr:colOff>
      <xdr:row>8</xdr:row>
      <xdr:rowOff>38554</xdr:rowOff>
    </xdr:from>
    <xdr:to>
      <xdr:col>34</xdr:col>
      <xdr:colOff>194042</xdr:colOff>
      <xdr:row>9</xdr:row>
      <xdr:rowOff>107560</xdr:rowOff>
    </xdr:to>
    <xdr:sp macro="" textlink="">
      <xdr:nvSpPr>
        <xdr:cNvPr id="23" name="Rectangular Callout 22"/>
        <xdr:cNvSpPr/>
      </xdr:nvSpPr>
      <xdr:spPr>
        <a:xfrm>
          <a:off x="13371287" y="2202090"/>
          <a:ext cx="457112" cy="259506"/>
        </a:xfrm>
        <a:prstGeom prst="wedgeRectCallout">
          <a:avLst>
            <a:gd name="adj1" fmla="val 34940"/>
            <a:gd name="adj2" fmla="val 104290"/>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5.6</a:t>
          </a:r>
        </a:p>
      </xdr:txBody>
    </xdr:sp>
    <xdr:clientData/>
  </xdr:twoCellAnchor>
  <xdr:twoCellAnchor>
    <xdr:from>
      <xdr:col>34</xdr:col>
      <xdr:colOff>294822</xdr:colOff>
      <xdr:row>7</xdr:row>
      <xdr:rowOff>38553</xdr:rowOff>
    </xdr:from>
    <xdr:to>
      <xdr:col>35</xdr:col>
      <xdr:colOff>139612</xdr:colOff>
      <xdr:row>8</xdr:row>
      <xdr:rowOff>107559</xdr:rowOff>
    </xdr:to>
    <xdr:sp macro="" textlink="">
      <xdr:nvSpPr>
        <xdr:cNvPr id="24" name="Rectangular Callout 23"/>
        <xdr:cNvSpPr/>
      </xdr:nvSpPr>
      <xdr:spPr>
        <a:xfrm>
          <a:off x="13929179" y="2011589"/>
          <a:ext cx="457112" cy="259506"/>
        </a:xfrm>
        <a:prstGeom prst="wedgeRectCallout">
          <a:avLst>
            <a:gd name="adj1" fmla="val -33525"/>
            <a:gd name="adj2" fmla="val 93803"/>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5.5</a:t>
          </a:r>
        </a:p>
      </xdr:txBody>
    </xdr:sp>
    <xdr:clientData/>
  </xdr:twoCellAnchor>
  <xdr:twoCellAnchor>
    <xdr:from>
      <xdr:col>35</xdr:col>
      <xdr:colOff>213178</xdr:colOff>
      <xdr:row>7</xdr:row>
      <xdr:rowOff>79374</xdr:rowOff>
    </xdr:from>
    <xdr:to>
      <xdr:col>36</xdr:col>
      <xdr:colOff>57969</xdr:colOff>
      <xdr:row>8</xdr:row>
      <xdr:rowOff>148380</xdr:rowOff>
    </xdr:to>
    <xdr:sp macro="" textlink="">
      <xdr:nvSpPr>
        <xdr:cNvPr id="25" name="Rectangular Callout 24"/>
        <xdr:cNvSpPr/>
      </xdr:nvSpPr>
      <xdr:spPr>
        <a:xfrm>
          <a:off x="14459857" y="2052410"/>
          <a:ext cx="457112" cy="259506"/>
        </a:xfrm>
        <a:prstGeom prst="wedgeRectCallout">
          <a:avLst>
            <a:gd name="adj1" fmla="val -33525"/>
            <a:gd name="adj2" fmla="val 93803"/>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5.7</a:t>
          </a:r>
        </a:p>
      </xdr:txBody>
    </xdr:sp>
    <xdr:clientData/>
  </xdr:twoCellAnchor>
  <xdr:twoCellAnchor>
    <xdr:from>
      <xdr:col>36</xdr:col>
      <xdr:colOff>362857</xdr:colOff>
      <xdr:row>8</xdr:row>
      <xdr:rowOff>106589</xdr:rowOff>
    </xdr:from>
    <xdr:to>
      <xdr:col>37</xdr:col>
      <xdr:colOff>207648</xdr:colOff>
      <xdr:row>9</xdr:row>
      <xdr:rowOff>175595</xdr:rowOff>
    </xdr:to>
    <xdr:sp macro="" textlink="">
      <xdr:nvSpPr>
        <xdr:cNvPr id="26" name="Rectangular Callout 25"/>
        <xdr:cNvSpPr/>
      </xdr:nvSpPr>
      <xdr:spPr>
        <a:xfrm>
          <a:off x="15221857" y="2270125"/>
          <a:ext cx="457112" cy="259506"/>
        </a:xfrm>
        <a:prstGeom prst="wedgeRectCallout">
          <a:avLst>
            <a:gd name="adj1" fmla="val -12688"/>
            <a:gd name="adj2" fmla="val 104290"/>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5.8</a:t>
          </a:r>
        </a:p>
      </xdr:txBody>
    </xdr:sp>
    <xdr:clientData/>
  </xdr:twoCellAnchor>
  <xdr:twoCellAnchor>
    <xdr:from>
      <xdr:col>34</xdr:col>
      <xdr:colOff>390072</xdr:colOff>
      <xdr:row>15</xdr:row>
      <xdr:rowOff>161018</xdr:rowOff>
    </xdr:from>
    <xdr:to>
      <xdr:col>35</xdr:col>
      <xdr:colOff>234862</xdr:colOff>
      <xdr:row>17</xdr:row>
      <xdr:rowOff>39524</xdr:rowOff>
    </xdr:to>
    <xdr:sp macro="" textlink="">
      <xdr:nvSpPr>
        <xdr:cNvPr id="28" name="Rectangular Callout 27"/>
        <xdr:cNvSpPr/>
      </xdr:nvSpPr>
      <xdr:spPr>
        <a:xfrm>
          <a:off x="14024429" y="3658054"/>
          <a:ext cx="457112" cy="259506"/>
        </a:xfrm>
        <a:prstGeom prst="wedgeRectCallout">
          <a:avLst>
            <a:gd name="adj1" fmla="val 26010"/>
            <a:gd name="adj2" fmla="val -110693"/>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5.9</a:t>
          </a:r>
        </a:p>
      </xdr:txBody>
    </xdr:sp>
    <xdr:clientData/>
  </xdr:twoCellAnchor>
  <xdr:twoCellAnchor>
    <xdr:from>
      <xdr:col>38</xdr:col>
      <xdr:colOff>226786</xdr:colOff>
      <xdr:row>15</xdr:row>
      <xdr:rowOff>38554</xdr:rowOff>
    </xdr:from>
    <xdr:to>
      <xdr:col>39</xdr:col>
      <xdr:colOff>71577</xdr:colOff>
      <xdr:row>16</xdr:row>
      <xdr:rowOff>107560</xdr:rowOff>
    </xdr:to>
    <xdr:sp macro="" textlink="">
      <xdr:nvSpPr>
        <xdr:cNvPr id="29" name="Rectangular Callout 28"/>
        <xdr:cNvSpPr/>
      </xdr:nvSpPr>
      <xdr:spPr>
        <a:xfrm>
          <a:off x="16310429" y="3535590"/>
          <a:ext cx="457112" cy="259506"/>
        </a:xfrm>
        <a:prstGeom prst="wedgeRectCallout">
          <a:avLst>
            <a:gd name="adj1" fmla="val -78177"/>
            <a:gd name="adj2" fmla="val -110693"/>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5.17</a:t>
          </a:r>
        </a:p>
      </xdr:txBody>
    </xdr:sp>
    <xdr:clientData/>
  </xdr:twoCellAnchor>
  <xdr:twoCellAnchor>
    <xdr:from>
      <xdr:col>40</xdr:col>
      <xdr:colOff>9071</xdr:colOff>
      <xdr:row>6</xdr:row>
      <xdr:rowOff>106590</xdr:rowOff>
    </xdr:from>
    <xdr:to>
      <xdr:col>40</xdr:col>
      <xdr:colOff>466183</xdr:colOff>
      <xdr:row>7</xdr:row>
      <xdr:rowOff>175596</xdr:rowOff>
    </xdr:to>
    <xdr:sp macro="" textlink="">
      <xdr:nvSpPr>
        <xdr:cNvPr id="30" name="Rectangular Callout 29"/>
        <xdr:cNvSpPr/>
      </xdr:nvSpPr>
      <xdr:spPr>
        <a:xfrm>
          <a:off x="17317357" y="1889126"/>
          <a:ext cx="457112" cy="259506"/>
        </a:xfrm>
        <a:prstGeom prst="wedgeRectCallout">
          <a:avLst>
            <a:gd name="adj1" fmla="val -12688"/>
            <a:gd name="adj2" fmla="val 104290"/>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5.15</a:t>
          </a:r>
        </a:p>
      </xdr:txBody>
    </xdr:sp>
    <xdr:clientData/>
  </xdr:twoCellAnchor>
  <xdr:twoCellAnchor>
    <xdr:from>
      <xdr:col>39</xdr:col>
      <xdr:colOff>131536</xdr:colOff>
      <xdr:row>10</xdr:row>
      <xdr:rowOff>161018</xdr:rowOff>
    </xdr:from>
    <xdr:to>
      <xdr:col>39</xdr:col>
      <xdr:colOff>588648</xdr:colOff>
      <xdr:row>12</xdr:row>
      <xdr:rowOff>39524</xdr:rowOff>
    </xdr:to>
    <xdr:sp macro="" textlink="">
      <xdr:nvSpPr>
        <xdr:cNvPr id="31" name="Rectangular Callout 30"/>
        <xdr:cNvSpPr/>
      </xdr:nvSpPr>
      <xdr:spPr>
        <a:xfrm>
          <a:off x="16827500" y="2705554"/>
          <a:ext cx="457112" cy="259506"/>
        </a:xfrm>
        <a:prstGeom prst="wedgeRectCallout">
          <a:avLst>
            <a:gd name="adj1" fmla="val -12688"/>
            <a:gd name="adj2" fmla="val 104290"/>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5.16</a:t>
          </a:r>
        </a:p>
      </xdr:txBody>
    </xdr:sp>
    <xdr:clientData/>
  </xdr:twoCellAnchor>
  <xdr:twoCellAnchor>
    <xdr:from>
      <xdr:col>39</xdr:col>
      <xdr:colOff>240393</xdr:colOff>
      <xdr:row>21</xdr:row>
      <xdr:rowOff>120197</xdr:rowOff>
    </xdr:from>
    <xdr:to>
      <xdr:col>40</xdr:col>
      <xdr:colOff>85183</xdr:colOff>
      <xdr:row>22</xdr:row>
      <xdr:rowOff>189203</xdr:rowOff>
    </xdr:to>
    <xdr:sp macro="" textlink="">
      <xdr:nvSpPr>
        <xdr:cNvPr id="32" name="Rectangular Callout 31"/>
        <xdr:cNvSpPr/>
      </xdr:nvSpPr>
      <xdr:spPr>
        <a:xfrm>
          <a:off x="16936357" y="4760233"/>
          <a:ext cx="457112" cy="259506"/>
        </a:xfrm>
        <a:prstGeom prst="wedgeRectCallout">
          <a:avLst>
            <a:gd name="adj1" fmla="val -12688"/>
            <a:gd name="adj2" fmla="val 104290"/>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5.18</a:t>
          </a:r>
        </a:p>
      </xdr:txBody>
    </xdr:sp>
    <xdr:clientData/>
  </xdr:twoCellAnchor>
  <xdr:twoCellAnchor>
    <xdr:from>
      <xdr:col>39</xdr:col>
      <xdr:colOff>240393</xdr:colOff>
      <xdr:row>27</xdr:row>
      <xdr:rowOff>79376</xdr:rowOff>
    </xdr:from>
    <xdr:to>
      <xdr:col>40</xdr:col>
      <xdr:colOff>85183</xdr:colOff>
      <xdr:row>28</xdr:row>
      <xdr:rowOff>148382</xdr:rowOff>
    </xdr:to>
    <xdr:sp macro="" textlink="">
      <xdr:nvSpPr>
        <xdr:cNvPr id="33" name="Rectangular Callout 32"/>
        <xdr:cNvSpPr/>
      </xdr:nvSpPr>
      <xdr:spPr>
        <a:xfrm>
          <a:off x="16936357" y="5862412"/>
          <a:ext cx="457112" cy="259506"/>
        </a:xfrm>
        <a:prstGeom prst="wedgeRectCallout">
          <a:avLst>
            <a:gd name="adj1" fmla="val -12688"/>
            <a:gd name="adj2" fmla="val 104290"/>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5.19</a:t>
          </a:r>
        </a:p>
      </xdr:txBody>
    </xdr:sp>
    <xdr:clientData/>
  </xdr:twoCellAnchor>
  <xdr:twoCellAnchor>
    <xdr:from>
      <xdr:col>39</xdr:col>
      <xdr:colOff>158750</xdr:colOff>
      <xdr:row>40</xdr:row>
      <xdr:rowOff>52161</xdr:rowOff>
    </xdr:from>
    <xdr:to>
      <xdr:col>40</xdr:col>
      <xdr:colOff>3540</xdr:colOff>
      <xdr:row>41</xdr:row>
      <xdr:rowOff>121167</xdr:rowOff>
    </xdr:to>
    <xdr:sp macro="" textlink="">
      <xdr:nvSpPr>
        <xdr:cNvPr id="34" name="Rectangular Callout 33"/>
        <xdr:cNvSpPr/>
      </xdr:nvSpPr>
      <xdr:spPr>
        <a:xfrm>
          <a:off x="16854714" y="8311697"/>
          <a:ext cx="457112" cy="259506"/>
        </a:xfrm>
        <a:prstGeom prst="wedgeRectCallout">
          <a:avLst>
            <a:gd name="adj1" fmla="val -12688"/>
            <a:gd name="adj2" fmla="val 104290"/>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5.20</a:t>
          </a:r>
        </a:p>
      </xdr:txBody>
    </xdr:sp>
    <xdr:clientData/>
  </xdr:twoCellAnchor>
  <xdr:twoCellAnchor>
    <xdr:from>
      <xdr:col>33</xdr:col>
      <xdr:colOff>226785</xdr:colOff>
      <xdr:row>47</xdr:row>
      <xdr:rowOff>161018</xdr:rowOff>
    </xdr:from>
    <xdr:to>
      <xdr:col>34</xdr:col>
      <xdr:colOff>71576</xdr:colOff>
      <xdr:row>47</xdr:row>
      <xdr:rowOff>420524</xdr:rowOff>
    </xdr:to>
    <xdr:sp macro="" textlink="">
      <xdr:nvSpPr>
        <xdr:cNvPr id="35" name="Rectangular Callout 34"/>
        <xdr:cNvSpPr/>
      </xdr:nvSpPr>
      <xdr:spPr>
        <a:xfrm>
          <a:off x="13248821" y="9754054"/>
          <a:ext cx="457112" cy="259506"/>
        </a:xfrm>
        <a:prstGeom prst="wedgeRectCallout">
          <a:avLst>
            <a:gd name="adj1" fmla="val -12688"/>
            <a:gd name="adj2" fmla="val 104290"/>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5.10</a:t>
          </a:r>
        </a:p>
      </xdr:txBody>
    </xdr:sp>
    <xdr:clientData/>
  </xdr:twoCellAnchor>
  <xdr:twoCellAnchor>
    <xdr:from>
      <xdr:col>34</xdr:col>
      <xdr:colOff>390071</xdr:colOff>
      <xdr:row>44</xdr:row>
      <xdr:rowOff>161018</xdr:rowOff>
    </xdr:from>
    <xdr:to>
      <xdr:col>35</xdr:col>
      <xdr:colOff>234861</xdr:colOff>
      <xdr:row>46</xdr:row>
      <xdr:rowOff>39524</xdr:rowOff>
    </xdr:to>
    <xdr:sp macro="" textlink="">
      <xdr:nvSpPr>
        <xdr:cNvPr id="36" name="Rectangular Callout 35"/>
        <xdr:cNvSpPr/>
      </xdr:nvSpPr>
      <xdr:spPr>
        <a:xfrm>
          <a:off x="14024428" y="9182554"/>
          <a:ext cx="457112" cy="259506"/>
        </a:xfrm>
        <a:prstGeom prst="wedgeRectCallout">
          <a:avLst>
            <a:gd name="adj1" fmla="val -12688"/>
            <a:gd name="adj2" fmla="val 104290"/>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5.11</a:t>
          </a:r>
        </a:p>
      </xdr:txBody>
    </xdr:sp>
    <xdr:clientData/>
  </xdr:twoCellAnchor>
  <xdr:twoCellAnchor>
    <xdr:from>
      <xdr:col>35</xdr:col>
      <xdr:colOff>526142</xdr:colOff>
      <xdr:row>45</xdr:row>
      <xdr:rowOff>11340</xdr:rowOff>
    </xdr:from>
    <xdr:to>
      <xdr:col>36</xdr:col>
      <xdr:colOff>370933</xdr:colOff>
      <xdr:row>46</xdr:row>
      <xdr:rowOff>80346</xdr:rowOff>
    </xdr:to>
    <xdr:sp macro="" textlink="">
      <xdr:nvSpPr>
        <xdr:cNvPr id="37" name="Rectangular Callout 36"/>
        <xdr:cNvSpPr/>
      </xdr:nvSpPr>
      <xdr:spPr>
        <a:xfrm>
          <a:off x="14772821" y="9223376"/>
          <a:ext cx="457112" cy="259506"/>
        </a:xfrm>
        <a:prstGeom prst="wedgeRectCallout">
          <a:avLst>
            <a:gd name="adj1" fmla="val 43870"/>
            <a:gd name="adj2" fmla="val 104290"/>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5.12</a:t>
          </a:r>
        </a:p>
      </xdr:txBody>
    </xdr:sp>
    <xdr:clientData/>
  </xdr:twoCellAnchor>
  <xdr:twoCellAnchor>
    <xdr:from>
      <xdr:col>36</xdr:col>
      <xdr:colOff>512536</xdr:colOff>
      <xdr:row>42</xdr:row>
      <xdr:rowOff>65768</xdr:rowOff>
    </xdr:from>
    <xdr:to>
      <xdr:col>37</xdr:col>
      <xdr:colOff>357327</xdr:colOff>
      <xdr:row>43</xdr:row>
      <xdr:rowOff>134774</xdr:rowOff>
    </xdr:to>
    <xdr:sp macro="" textlink="">
      <xdr:nvSpPr>
        <xdr:cNvPr id="38" name="Rectangular Callout 37"/>
        <xdr:cNvSpPr/>
      </xdr:nvSpPr>
      <xdr:spPr>
        <a:xfrm>
          <a:off x="15371536" y="8706304"/>
          <a:ext cx="457112" cy="259506"/>
        </a:xfrm>
        <a:prstGeom prst="wedgeRectCallout">
          <a:avLst>
            <a:gd name="adj1" fmla="val -36502"/>
            <a:gd name="adj2" fmla="val 88559"/>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5.13</a:t>
          </a:r>
        </a:p>
      </xdr:txBody>
    </xdr:sp>
    <xdr:clientData/>
  </xdr:twoCellAnchor>
  <xdr:twoCellAnchor>
    <xdr:from>
      <xdr:col>38</xdr:col>
      <xdr:colOff>349249</xdr:colOff>
      <xdr:row>5</xdr:row>
      <xdr:rowOff>120197</xdr:rowOff>
    </xdr:from>
    <xdr:to>
      <xdr:col>39</xdr:col>
      <xdr:colOff>194040</xdr:colOff>
      <xdr:row>6</xdr:row>
      <xdr:rowOff>189203</xdr:rowOff>
    </xdr:to>
    <xdr:sp macro="" textlink="">
      <xdr:nvSpPr>
        <xdr:cNvPr id="41" name="Rectangular Callout 40"/>
        <xdr:cNvSpPr/>
      </xdr:nvSpPr>
      <xdr:spPr>
        <a:xfrm>
          <a:off x="16432892" y="1712233"/>
          <a:ext cx="457112" cy="259506"/>
        </a:xfrm>
        <a:prstGeom prst="wedgeRectCallout">
          <a:avLst>
            <a:gd name="adj1" fmla="val -12688"/>
            <a:gd name="adj2" fmla="val 104290"/>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5.14</a:t>
          </a:r>
        </a:p>
      </xdr:txBody>
    </xdr:sp>
    <xdr:clientData/>
  </xdr:twoCellAnchor>
  <xdr:twoCellAnchor>
    <xdr:from>
      <xdr:col>13</xdr:col>
      <xdr:colOff>387928</xdr:colOff>
      <xdr:row>3</xdr:row>
      <xdr:rowOff>138544</xdr:rowOff>
    </xdr:from>
    <xdr:to>
      <xdr:col>25</xdr:col>
      <xdr:colOff>267730</xdr:colOff>
      <xdr:row>52</xdr:row>
      <xdr:rowOff>175780</xdr:rowOff>
    </xdr:to>
    <xdr:grpSp>
      <xdr:nvGrpSpPr>
        <xdr:cNvPr id="40" name="Group 39"/>
        <xdr:cNvGrpSpPr/>
      </xdr:nvGrpSpPr>
      <xdr:grpSpPr>
        <a:xfrm>
          <a:off x="7785678" y="1360919"/>
          <a:ext cx="7118802" cy="9943236"/>
          <a:chOff x="340881" y="1186006"/>
          <a:chExt cx="7361256" cy="9458327"/>
        </a:xfrm>
      </xdr:grpSpPr>
      <xdr:pic>
        <xdr:nvPicPr>
          <xdr:cNvPr id="42" name="Picture 41" descr="Bounce Chassis 2.jpg"/>
          <xdr:cNvPicPr>
            <a:picLocks noChangeAspect="1"/>
          </xdr:cNvPicPr>
        </xdr:nvPicPr>
        <xdr:blipFill>
          <a:blip xmlns:r="http://schemas.openxmlformats.org/officeDocument/2006/relationships" r:embed="rId3"/>
          <a:srcRect l="32426" t="1174" r="32663" b="1604"/>
          <a:stretch>
            <a:fillRect/>
          </a:stretch>
        </xdr:blipFill>
        <xdr:spPr>
          <a:xfrm>
            <a:off x="340881" y="1286741"/>
            <a:ext cx="7354454" cy="9357592"/>
          </a:xfrm>
          <a:prstGeom prst="rect">
            <a:avLst/>
          </a:prstGeom>
        </xdr:spPr>
      </xdr:pic>
      <xdr:sp macro="" textlink="">
        <xdr:nvSpPr>
          <xdr:cNvPr id="43" name="Rectangular Callout 42"/>
          <xdr:cNvSpPr/>
        </xdr:nvSpPr>
        <xdr:spPr>
          <a:xfrm>
            <a:off x="601683" y="1350240"/>
            <a:ext cx="588442" cy="242289"/>
          </a:xfrm>
          <a:prstGeom prst="wedgeRectCallout">
            <a:avLst>
              <a:gd name="adj1" fmla="val -33525"/>
              <a:gd name="adj2" fmla="val 93803"/>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1.1.1</a:t>
            </a:r>
          </a:p>
        </xdr:txBody>
      </xdr:sp>
      <xdr:sp macro="" textlink="">
        <xdr:nvSpPr>
          <xdr:cNvPr id="44" name="Rectangular Callout 43"/>
          <xdr:cNvSpPr/>
        </xdr:nvSpPr>
        <xdr:spPr>
          <a:xfrm>
            <a:off x="1476664" y="1371600"/>
            <a:ext cx="535214" cy="220930"/>
          </a:xfrm>
          <a:prstGeom prst="wedgeRectCallout">
            <a:avLst>
              <a:gd name="adj1" fmla="val -33525"/>
              <a:gd name="adj2" fmla="val 93803"/>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1.1.2</a:t>
            </a:r>
          </a:p>
        </xdr:txBody>
      </xdr:sp>
      <xdr:sp macro="" textlink="">
        <xdr:nvSpPr>
          <xdr:cNvPr id="45" name="Rectangular Callout 44"/>
          <xdr:cNvSpPr/>
        </xdr:nvSpPr>
        <xdr:spPr>
          <a:xfrm>
            <a:off x="2977573" y="1186006"/>
            <a:ext cx="496454" cy="240021"/>
          </a:xfrm>
          <a:prstGeom prst="wedgeRectCallout">
            <a:avLst>
              <a:gd name="adj1" fmla="val -33525"/>
              <a:gd name="adj2" fmla="val 93803"/>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1.1.3</a:t>
            </a:r>
          </a:p>
        </xdr:txBody>
      </xdr:sp>
      <xdr:sp macro="" textlink="">
        <xdr:nvSpPr>
          <xdr:cNvPr id="46" name="Rectangular Callout 45"/>
          <xdr:cNvSpPr/>
        </xdr:nvSpPr>
        <xdr:spPr>
          <a:xfrm>
            <a:off x="3537527" y="1619744"/>
            <a:ext cx="546348" cy="228705"/>
          </a:xfrm>
          <a:prstGeom prst="wedgeRectCallout">
            <a:avLst>
              <a:gd name="adj1" fmla="val -33525"/>
              <a:gd name="adj2" fmla="val 93803"/>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1.1.4</a:t>
            </a:r>
          </a:p>
        </xdr:txBody>
      </xdr:sp>
      <xdr:sp macro="" textlink="">
        <xdr:nvSpPr>
          <xdr:cNvPr id="47" name="Rectangular Callout 46"/>
          <xdr:cNvSpPr/>
        </xdr:nvSpPr>
        <xdr:spPr>
          <a:xfrm>
            <a:off x="5936094" y="1633352"/>
            <a:ext cx="491919" cy="246847"/>
          </a:xfrm>
          <a:prstGeom prst="wedgeRectCallout">
            <a:avLst>
              <a:gd name="adj1" fmla="val -33525"/>
              <a:gd name="adj2" fmla="val 93803"/>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1.1.5</a:t>
            </a:r>
          </a:p>
        </xdr:txBody>
      </xdr:sp>
      <xdr:sp macro="" textlink="">
        <xdr:nvSpPr>
          <xdr:cNvPr id="48" name="Rectangular Callout 47"/>
          <xdr:cNvSpPr/>
        </xdr:nvSpPr>
        <xdr:spPr>
          <a:xfrm>
            <a:off x="6588124" y="1952748"/>
            <a:ext cx="517773" cy="224169"/>
          </a:xfrm>
          <a:prstGeom prst="wedgeRectCallout">
            <a:avLst>
              <a:gd name="adj1" fmla="val -33525"/>
              <a:gd name="adj2" fmla="val 93803"/>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1.1.6</a:t>
            </a:r>
          </a:p>
        </xdr:txBody>
      </xdr:sp>
      <xdr:sp macro="" textlink="">
        <xdr:nvSpPr>
          <xdr:cNvPr id="49" name="Rectangular Callout 48"/>
          <xdr:cNvSpPr/>
        </xdr:nvSpPr>
        <xdr:spPr>
          <a:xfrm>
            <a:off x="7136845" y="2700399"/>
            <a:ext cx="565292" cy="262898"/>
          </a:xfrm>
          <a:prstGeom prst="wedgeRectCallout">
            <a:avLst>
              <a:gd name="adj1" fmla="val 7270"/>
              <a:gd name="adj2" fmla="val 91356"/>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1.1.7</a:t>
            </a:r>
          </a:p>
        </xdr:txBody>
      </xdr:sp>
      <xdr:sp macro="" textlink="">
        <xdr:nvSpPr>
          <xdr:cNvPr id="50" name="Rectangular Callout 49"/>
          <xdr:cNvSpPr/>
        </xdr:nvSpPr>
        <xdr:spPr>
          <a:xfrm>
            <a:off x="5076535" y="8878537"/>
            <a:ext cx="580819" cy="281360"/>
          </a:xfrm>
          <a:prstGeom prst="wedgeRectCallout">
            <a:avLst>
              <a:gd name="adj1" fmla="val -33525"/>
              <a:gd name="adj2" fmla="val 93803"/>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1.1.8</a:t>
            </a:r>
          </a:p>
        </xdr:txBody>
      </xdr:sp>
      <xdr:sp macro="" textlink="">
        <xdr:nvSpPr>
          <xdr:cNvPr id="51" name="Rectangular Callout 50"/>
          <xdr:cNvSpPr/>
        </xdr:nvSpPr>
        <xdr:spPr>
          <a:xfrm>
            <a:off x="6492876" y="6758050"/>
            <a:ext cx="506638" cy="210540"/>
          </a:xfrm>
          <a:prstGeom prst="wedgeRectCallout">
            <a:avLst>
              <a:gd name="adj1" fmla="val -33525"/>
              <a:gd name="adj2" fmla="val 93803"/>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1.1.9</a:t>
            </a:r>
          </a:p>
        </xdr:txBody>
      </xdr:sp>
      <xdr:sp macro="" textlink="">
        <xdr:nvSpPr>
          <xdr:cNvPr id="52" name="Rectangular Callout 51"/>
          <xdr:cNvSpPr/>
        </xdr:nvSpPr>
        <xdr:spPr>
          <a:xfrm>
            <a:off x="7119505" y="8932966"/>
            <a:ext cx="582632" cy="217406"/>
          </a:xfrm>
          <a:prstGeom prst="wedgeRectCallout">
            <a:avLst>
              <a:gd name="adj1" fmla="val -33525"/>
              <a:gd name="adj2" fmla="val 93803"/>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1.1.10</a:t>
            </a:r>
          </a:p>
        </xdr:txBody>
      </xdr:sp>
    </xdr:grpSp>
    <xdr:clientData/>
  </xdr:twoCellAnchor>
  <xdr:twoCellAnchor editAs="oneCell">
    <xdr:from>
      <xdr:col>2</xdr:col>
      <xdr:colOff>0</xdr:colOff>
      <xdr:row>3</xdr:row>
      <xdr:rowOff>110836</xdr:rowOff>
    </xdr:from>
    <xdr:to>
      <xdr:col>13</xdr:col>
      <xdr:colOff>190320</xdr:colOff>
      <xdr:row>55</xdr:row>
      <xdr:rowOff>32749</xdr:rowOff>
    </xdr:to>
    <xdr:pic>
      <xdr:nvPicPr>
        <xdr:cNvPr id="3076" name="Picture 4"/>
        <xdr:cNvPicPr>
          <a:picLocks noChangeAspect="1" noChangeArrowheads="1"/>
        </xdr:cNvPicPr>
      </xdr:nvPicPr>
      <xdr:blipFill>
        <a:blip xmlns:r="http://schemas.openxmlformats.org/officeDocument/2006/relationships" r:embed="rId4"/>
        <a:srcRect/>
        <a:stretch>
          <a:fillRect/>
        </a:stretch>
      </xdr:blipFill>
      <xdr:spPr bwMode="auto">
        <a:xfrm>
          <a:off x="1814947" y="1302327"/>
          <a:ext cx="7048320" cy="9883331"/>
        </a:xfrm>
        <a:prstGeom prst="rect">
          <a:avLst/>
        </a:prstGeom>
        <a:noFill/>
      </xdr:spPr>
    </xdr:pic>
    <xdr:clientData/>
  </xdr:twoCellAnchor>
  <xdr:twoCellAnchor>
    <xdr:from>
      <xdr:col>6</xdr:col>
      <xdr:colOff>151578</xdr:colOff>
      <xdr:row>47</xdr:row>
      <xdr:rowOff>315892</xdr:rowOff>
    </xdr:from>
    <xdr:to>
      <xdr:col>6</xdr:col>
      <xdr:colOff>619823</xdr:colOff>
      <xdr:row>47</xdr:row>
      <xdr:rowOff>565007</xdr:rowOff>
    </xdr:to>
    <xdr:sp macro="" textlink="">
      <xdr:nvSpPr>
        <xdr:cNvPr id="54" name="Rectangular Callout 53"/>
        <xdr:cNvSpPr/>
      </xdr:nvSpPr>
      <xdr:spPr>
        <a:xfrm>
          <a:off x="3435105" y="9432183"/>
          <a:ext cx="468245" cy="249115"/>
        </a:xfrm>
        <a:prstGeom prst="wedgeRectCallout">
          <a:avLst>
            <a:gd name="adj1" fmla="val -24237"/>
            <a:gd name="adj2" fmla="val 82044"/>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1.2</a:t>
          </a:r>
        </a:p>
      </xdr:txBody>
    </xdr:sp>
    <xdr:clientData/>
  </xdr:twoCellAnchor>
  <xdr:twoCellAnchor>
    <xdr:from>
      <xdr:col>9</xdr:col>
      <xdr:colOff>137723</xdr:colOff>
      <xdr:row>4</xdr:row>
      <xdr:rowOff>149638</xdr:rowOff>
    </xdr:from>
    <xdr:to>
      <xdr:col>9</xdr:col>
      <xdr:colOff>605968</xdr:colOff>
      <xdr:row>6</xdr:row>
      <xdr:rowOff>38535</xdr:rowOff>
    </xdr:to>
    <xdr:sp macro="" textlink="">
      <xdr:nvSpPr>
        <xdr:cNvPr id="55" name="Rectangular Callout 54"/>
        <xdr:cNvSpPr/>
      </xdr:nvSpPr>
      <xdr:spPr>
        <a:xfrm>
          <a:off x="6538523" y="1521238"/>
          <a:ext cx="468245" cy="249115"/>
        </a:xfrm>
        <a:prstGeom prst="wedgeRectCallout">
          <a:avLst>
            <a:gd name="adj1" fmla="val -24237"/>
            <a:gd name="adj2" fmla="val 82044"/>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1.1</a:t>
          </a:r>
        </a:p>
      </xdr:txBody>
    </xdr:sp>
    <xdr:clientData/>
  </xdr:twoCellAnchor>
  <xdr:twoCellAnchor>
    <xdr:from>
      <xdr:col>10</xdr:col>
      <xdr:colOff>525650</xdr:colOff>
      <xdr:row>5</xdr:row>
      <xdr:rowOff>94219</xdr:rowOff>
    </xdr:from>
    <xdr:to>
      <xdr:col>11</xdr:col>
      <xdr:colOff>370441</xdr:colOff>
      <xdr:row>6</xdr:row>
      <xdr:rowOff>163225</xdr:rowOff>
    </xdr:to>
    <xdr:sp macro="" textlink="">
      <xdr:nvSpPr>
        <xdr:cNvPr id="56" name="Rectangular Callout 55"/>
        <xdr:cNvSpPr/>
      </xdr:nvSpPr>
      <xdr:spPr>
        <a:xfrm>
          <a:off x="6302995" y="1645928"/>
          <a:ext cx="468246" cy="249115"/>
        </a:xfrm>
        <a:prstGeom prst="wedgeRectCallout">
          <a:avLst>
            <a:gd name="adj1" fmla="val -24237"/>
            <a:gd name="adj2" fmla="val 82044"/>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1.3</a:t>
          </a:r>
        </a:p>
      </xdr:txBody>
    </xdr:sp>
    <xdr:clientData/>
  </xdr:twoCellAnchor>
  <xdr:twoCellAnchor>
    <xdr:from>
      <xdr:col>12</xdr:col>
      <xdr:colOff>400960</xdr:colOff>
      <xdr:row>16</xdr:row>
      <xdr:rowOff>108074</xdr:rowOff>
    </xdr:from>
    <xdr:to>
      <xdr:col>13</xdr:col>
      <xdr:colOff>245751</xdr:colOff>
      <xdr:row>17</xdr:row>
      <xdr:rowOff>177080</xdr:rowOff>
    </xdr:to>
    <xdr:sp macro="" textlink="">
      <xdr:nvSpPr>
        <xdr:cNvPr id="57" name="Rectangular Callout 56"/>
        <xdr:cNvSpPr/>
      </xdr:nvSpPr>
      <xdr:spPr>
        <a:xfrm>
          <a:off x="7425215" y="3640983"/>
          <a:ext cx="468245" cy="249115"/>
        </a:xfrm>
        <a:prstGeom prst="wedgeRectCallout">
          <a:avLst>
            <a:gd name="adj1" fmla="val -24237"/>
            <a:gd name="adj2" fmla="val 82044"/>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1.4</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3546566</xdr:colOff>
      <xdr:row>3</xdr:row>
      <xdr:rowOff>152400</xdr:rowOff>
    </xdr:from>
    <xdr:to>
      <xdr:col>6</xdr:col>
      <xdr:colOff>1774804</xdr:colOff>
      <xdr:row>7</xdr:row>
      <xdr:rowOff>22268</xdr:rowOff>
    </xdr:to>
    <xdr:pic>
      <xdr:nvPicPr>
        <xdr:cNvPr id="2" name="Picture 1" descr="SBOM_Logo_Level_1-2"/>
        <xdr:cNvPicPr>
          <a:picLocks noChangeAspect="1" noChangeArrowheads="1"/>
        </xdr:cNvPicPr>
      </xdr:nvPicPr>
      <xdr:blipFill>
        <a:blip xmlns:r="http://schemas.openxmlformats.org/officeDocument/2006/relationships" r:embed="rId1" cstate="print"/>
        <a:srcRect/>
        <a:stretch>
          <a:fillRect/>
        </a:stretch>
      </xdr:blipFill>
      <xdr:spPr bwMode="auto">
        <a:xfrm>
          <a:off x="6223091" y="923925"/>
          <a:ext cx="2122714" cy="681174"/>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2308860</xdr:colOff>
      <xdr:row>2</xdr:row>
      <xdr:rowOff>358140</xdr:rowOff>
    </xdr:from>
    <xdr:to>
      <xdr:col>6</xdr:col>
      <xdr:colOff>4427220</xdr:colOff>
      <xdr:row>3</xdr:row>
      <xdr:rowOff>670560</xdr:rowOff>
    </xdr:to>
    <xdr:pic>
      <xdr:nvPicPr>
        <xdr:cNvPr id="5161" name="Picture 1" descr="SBOM_Logo_Level_3"/>
        <xdr:cNvPicPr>
          <a:picLocks noChangeAspect="1" noChangeArrowheads="1"/>
        </xdr:cNvPicPr>
      </xdr:nvPicPr>
      <xdr:blipFill>
        <a:blip xmlns:r="http://schemas.openxmlformats.org/officeDocument/2006/relationships" r:embed="rId1" cstate="email"/>
        <a:srcRect/>
        <a:stretch>
          <a:fillRect/>
        </a:stretch>
      </xdr:blipFill>
      <xdr:spPr bwMode="auto">
        <a:xfrm>
          <a:off x="5349240" y="746760"/>
          <a:ext cx="2118360" cy="67818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68580</xdr:colOff>
      <xdr:row>1</xdr:row>
      <xdr:rowOff>15240</xdr:rowOff>
    </xdr:from>
    <xdr:to>
      <xdr:col>11</xdr:col>
      <xdr:colOff>312419</xdr:colOff>
      <xdr:row>3</xdr:row>
      <xdr:rowOff>114300</xdr:rowOff>
    </xdr:to>
    <xdr:pic>
      <xdr:nvPicPr>
        <xdr:cNvPr id="2" name="Picture 3" descr="SBOM_Logo_Level_1-2"/>
        <xdr:cNvPicPr>
          <a:picLocks noChangeAspect="1" noChangeArrowheads="1"/>
        </xdr:cNvPicPr>
      </xdr:nvPicPr>
      <xdr:blipFill>
        <a:blip xmlns:r="http://schemas.openxmlformats.org/officeDocument/2006/relationships" r:embed="rId1" cstate="email"/>
        <a:srcRect/>
        <a:stretch>
          <a:fillRect/>
        </a:stretch>
      </xdr:blipFill>
      <xdr:spPr bwMode="auto">
        <a:xfrm>
          <a:off x="8793480" y="205740"/>
          <a:ext cx="2118359" cy="67056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sheetPr enableFormatConditionsCalculation="0">
    <tabColor indexed="20"/>
  </sheetPr>
  <dimension ref="B1:S62"/>
  <sheetViews>
    <sheetView tabSelected="1" topLeftCell="B34" zoomScale="85" zoomScaleNormal="85" zoomScalePageLayoutView="85" workbookViewId="0">
      <selection activeCell="E48" sqref="E48"/>
    </sheetView>
  </sheetViews>
  <sheetFormatPr defaultColWidth="9.125" defaultRowHeight="13.5"/>
  <cols>
    <col min="1" max="1" width="0.75" style="1" customWidth="1"/>
    <col min="2" max="2" width="2.375" style="1" customWidth="1"/>
    <col min="3" max="3" width="62.125" style="1" customWidth="1"/>
    <col min="4" max="4" width="18.375" style="1" customWidth="1"/>
    <col min="5" max="5" width="19.125" style="370" bestFit="1" customWidth="1"/>
    <col min="6" max="6" width="6.625" style="1" customWidth="1"/>
    <col min="7" max="7" width="7" style="1" bestFit="1" customWidth="1"/>
    <col min="8" max="8" width="25.125" style="1" bestFit="1" customWidth="1"/>
    <col min="9" max="9" width="74.375" style="119" bestFit="1" customWidth="1"/>
    <col min="10" max="10" width="15.125" style="1" bestFit="1" customWidth="1"/>
    <col min="11" max="11" width="15.125" style="1" hidden="1" customWidth="1"/>
    <col min="12" max="14" width="15.125" style="1" customWidth="1"/>
    <col min="15" max="15" width="2.375" style="1" customWidth="1"/>
    <col min="16" max="16384" width="9.125" style="1"/>
  </cols>
  <sheetData>
    <row r="1" spans="2:19" ht="18" customHeight="1" thickBot="1"/>
    <row r="2" spans="2:19" ht="99.75" customHeight="1" thickTop="1">
      <c r="B2" s="2"/>
      <c r="C2" s="3"/>
      <c r="D2" s="411"/>
      <c r="E2" s="411"/>
      <c r="F2" s="411"/>
      <c r="G2" s="411"/>
      <c r="H2" s="411"/>
      <c r="I2" s="121"/>
      <c r="J2" s="3"/>
      <c r="K2" s="3"/>
      <c r="L2" s="3"/>
      <c r="M2" s="3"/>
      <c r="N2" s="3"/>
      <c r="O2" s="4"/>
    </row>
    <row r="3" spans="2:19" ht="31.5" customHeight="1" thickBot="1">
      <c r="B3" s="5"/>
      <c r="C3" s="6" t="s">
        <v>0</v>
      </c>
      <c r="D3" s="6"/>
      <c r="E3" s="371"/>
      <c r="F3" s="6"/>
      <c r="G3" s="53"/>
      <c r="H3" s="6"/>
      <c r="I3" s="122" t="s">
        <v>0</v>
      </c>
      <c r="J3" s="6"/>
      <c r="K3" s="6"/>
      <c r="L3" s="6"/>
      <c r="M3" s="6"/>
      <c r="N3" s="6"/>
      <c r="O3" s="7"/>
    </row>
    <row r="4" spans="2:19" ht="152.25" customHeight="1" thickBot="1">
      <c r="B4" s="5"/>
      <c r="C4" s="8"/>
      <c r="D4" s="9"/>
      <c r="E4" s="372"/>
      <c r="F4" s="9"/>
      <c r="G4" s="9"/>
      <c r="H4" s="9"/>
      <c r="I4" s="123"/>
      <c r="J4" s="9"/>
      <c r="K4" s="9"/>
      <c r="L4" s="9"/>
      <c r="M4" s="9"/>
      <c r="N4" s="10"/>
      <c r="O4" s="7"/>
    </row>
    <row r="5" spans="2:19" ht="14.25" thickBot="1">
      <c r="B5" s="5"/>
      <c r="C5" s="6"/>
      <c r="D5" s="6"/>
      <c r="E5" s="371"/>
      <c r="F5" s="6"/>
      <c r="G5" s="53"/>
      <c r="H5" s="6"/>
      <c r="I5" s="122"/>
      <c r="J5" s="6"/>
      <c r="K5" s="6"/>
      <c r="L5" s="6"/>
      <c r="M5" s="6"/>
      <c r="N5" s="6"/>
      <c r="O5" s="7"/>
      <c r="Q5" s="11"/>
      <c r="R5" s="11"/>
      <c r="S5" s="11"/>
    </row>
    <row r="6" spans="2:19" s="11" customFormat="1" ht="32.25" thickBot="1">
      <c r="B6" s="12"/>
      <c r="C6" s="152" t="s">
        <v>1</v>
      </c>
      <c r="D6" s="153" t="s">
        <v>2</v>
      </c>
      <c r="E6" s="373" t="s">
        <v>159</v>
      </c>
      <c r="F6" s="13"/>
      <c r="G6" s="409" t="s">
        <v>41</v>
      </c>
      <c r="H6" s="412" t="s">
        <v>3</v>
      </c>
      <c r="I6" s="417" t="s">
        <v>4</v>
      </c>
      <c r="J6" s="130" t="s">
        <v>5</v>
      </c>
      <c r="K6" s="130" t="s">
        <v>6</v>
      </c>
      <c r="L6" s="130" t="s">
        <v>7</v>
      </c>
      <c r="M6" s="130" t="s">
        <v>6</v>
      </c>
      <c r="N6" s="131" t="s">
        <v>8</v>
      </c>
      <c r="O6" s="14"/>
      <c r="Q6" s="1"/>
      <c r="R6" s="1"/>
      <c r="S6" s="1"/>
    </row>
    <row r="7" spans="2:19" ht="16.899999999999999" customHeight="1" thickBot="1">
      <c r="B7" s="5"/>
      <c r="C7" s="238" t="s">
        <v>489</v>
      </c>
      <c r="D7" s="331" t="s">
        <v>491</v>
      </c>
      <c r="E7" s="374" t="s">
        <v>492</v>
      </c>
      <c r="F7" s="6"/>
      <c r="G7" s="410"/>
      <c r="H7" s="413"/>
      <c r="I7" s="418"/>
      <c r="J7" s="407" t="s">
        <v>486</v>
      </c>
      <c r="K7" s="407"/>
      <c r="L7" s="407"/>
      <c r="M7" s="407"/>
      <c r="N7" s="408"/>
      <c r="O7" s="7"/>
    </row>
    <row r="8" spans="2:19" ht="16.149999999999999" customHeight="1">
      <c r="B8" s="5"/>
      <c r="C8" s="239" t="s">
        <v>637</v>
      </c>
      <c r="D8" s="332" t="s">
        <v>490</v>
      </c>
      <c r="E8" s="374" t="s">
        <v>636</v>
      </c>
      <c r="F8" s="53"/>
      <c r="G8" s="98" t="s">
        <v>185</v>
      </c>
      <c r="H8" s="141" t="s">
        <v>516</v>
      </c>
      <c r="I8" s="323" t="s">
        <v>518</v>
      </c>
      <c r="J8" s="227"/>
      <c r="K8" s="227"/>
      <c r="L8" s="127" t="s">
        <v>43</v>
      </c>
      <c r="M8" s="227"/>
      <c r="N8" s="228"/>
      <c r="O8" s="7"/>
    </row>
    <row r="9" spans="2:19" ht="12" customHeight="1">
      <c r="B9" s="5"/>
      <c r="C9" s="239" t="s">
        <v>185</v>
      </c>
      <c r="D9" s="333" t="s">
        <v>493</v>
      </c>
      <c r="E9" s="374" t="s">
        <v>488</v>
      </c>
      <c r="F9" s="53"/>
      <c r="G9" s="98" t="s">
        <v>185</v>
      </c>
      <c r="H9" s="324" t="s">
        <v>517</v>
      </c>
      <c r="I9" s="323" t="s">
        <v>519</v>
      </c>
      <c r="J9" s="227"/>
      <c r="K9" s="227"/>
      <c r="L9" s="127" t="s">
        <v>43</v>
      </c>
      <c r="M9" s="227"/>
      <c r="N9" s="228"/>
      <c r="O9" s="7"/>
    </row>
    <row r="10" spans="2:19">
      <c r="B10" s="5"/>
      <c r="C10" s="98"/>
      <c r="D10" s="99"/>
      <c r="E10" s="374"/>
      <c r="F10" s="6"/>
      <c r="G10" s="98" t="s">
        <v>56</v>
      </c>
      <c r="H10" s="141" t="s">
        <v>59</v>
      </c>
      <c r="I10" s="124" t="s">
        <v>286</v>
      </c>
      <c r="J10" s="128"/>
      <c r="K10" s="127"/>
      <c r="L10" s="127" t="s">
        <v>43</v>
      </c>
      <c r="M10" s="127"/>
      <c r="N10" s="113"/>
      <c r="O10" s="7"/>
    </row>
    <row r="11" spans="2:19">
      <c r="B11" s="5"/>
      <c r="C11" s="98"/>
      <c r="D11" s="99"/>
      <c r="E11" s="374"/>
      <c r="F11" s="6"/>
      <c r="G11" s="98" t="s">
        <v>56</v>
      </c>
      <c r="H11" s="345" t="s">
        <v>528</v>
      </c>
      <c r="I11" s="327" t="s">
        <v>535</v>
      </c>
      <c r="J11" s="329"/>
      <c r="K11" s="329"/>
      <c r="L11" s="329" t="s">
        <v>43</v>
      </c>
      <c r="M11" s="127"/>
      <c r="N11" s="113"/>
      <c r="O11" s="7"/>
    </row>
    <row r="12" spans="2:19" ht="14.25" thickBot="1">
      <c r="B12" s="5"/>
      <c r="C12" s="154"/>
      <c r="D12" s="155"/>
      <c r="E12" s="375"/>
      <c r="F12" s="6"/>
      <c r="G12" s="98" t="s">
        <v>56</v>
      </c>
      <c r="H12" s="141" t="s">
        <v>471</v>
      </c>
      <c r="I12" s="124" t="s">
        <v>287</v>
      </c>
      <c r="K12" s="127"/>
      <c r="L12" s="129" t="s">
        <v>151</v>
      </c>
      <c r="M12" s="128"/>
      <c r="N12" s="113"/>
      <c r="O12" s="7"/>
    </row>
    <row r="13" spans="2:19">
      <c r="B13" s="5"/>
      <c r="C13" s="157"/>
      <c r="D13" s="165"/>
      <c r="E13" s="376"/>
      <c r="F13" s="53"/>
      <c r="G13" s="98" t="s">
        <v>309</v>
      </c>
      <c r="H13" s="141" t="s">
        <v>470</v>
      </c>
      <c r="I13" s="124" t="s">
        <v>416</v>
      </c>
      <c r="J13" s="258"/>
      <c r="K13" s="259"/>
      <c r="L13" s="129" t="s">
        <v>151</v>
      </c>
      <c r="M13" s="258"/>
      <c r="N13" s="113"/>
      <c r="O13" s="7"/>
    </row>
    <row r="14" spans="2:19">
      <c r="B14" s="5"/>
      <c r="C14" s="6"/>
      <c r="D14" s="6"/>
      <c r="E14" s="371"/>
      <c r="F14" s="6"/>
      <c r="G14" s="325" t="s">
        <v>309</v>
      </c>
      <c r="H14" s="349" t="s">
        <v>525</v>
      </c>
      <c r="I14" s="350" t="s">
        <v>538</v>
      </c>
      <c r="J14" s="351"/>
      <c r="K14" s="351"/>
      <c r="L14" s="326" t="s">
        <v>151</v>
      </c>
      <c r="M14" s="340"/>
      <c r="N14" s="113"/>
      <c r="O14" s="7"/>
    </row>
    <row r="15" spans="2:19">
      <c r="B15" s="5"/>
      <c r="C15" s="6"/>
      <c r="D15" s="6"/>
      <c r="E15" s="371"/>
      <c r="F15" s="53"/>
      <c r="G15" s="330" t="s">
        <v>309</v>
      </c>
      <c r="H15" s="349" t="s">
        <v>539</v>
      </c>
      <c r="I15" s="350" t="s">
        <v>540</v>
      </c>
      <c r="J15" s="351"/>
      <c r="K15" s="351"/>
      <c r="L15" s="326" t="s">
        <v>151</v>
      </c>
      <c r="M15" s="340"/>
      <c r="N15" s="113"/>
      <c r="O15" s="7"/>
    </row>
    <row r="16" spans="2:19">
      <c r="B16" s="5"/>
      <c r="C16" s="6"/>
      <c r="D16" s="6"/>
      <c r="E16" s="371"/>
      <c r="F16" s="6"/>
      <c r="G16" s="98" t="s">
        <v>309</v>
      </c>
      <c r="H16" s="339" t="s">
        <v>541</v>
      </c>
      <c r="I16" s="342" t="s">
        <v>526</v>
      </c>
      <c r="J16" s="340"/>
      <c r="K16" s="341"/>
      <c r="L16" s="129" t="s">
        <v>151</v>
      </c>
      <c r="M16" s="340"/>
      <c r="N16" s="113"/>
      <c r="O16" s="7"/>
    </row>
    <row r="17" spans="2:15">
      <c r="B17" s="5"/>
      <c r="C17" s="6"/>
      <c r="D17" s="6"/>
      <c r="E17" s="371"/>
      <c r="F17" s="6"/>
      <c r="G17" s="98" t="s">
        <v>309</v>
      </c>
      <c r="H17" s="339" t="s">
        <v>543</v>
      </c>
      <c r="I17" s="342" t="s">
        <v>527</v>
      </c>
      <c r="J17" s="340"/>
      <c r="K17" s="341"/>
      <c r="L17" s="129" t="s">
        <v>151</v>
      </c>
      <c r="M17" s="340"/>
      <c r="N17" s="113"/>
      <c r="O17" s="7"/>
    </row>
    <row r="18" spans="2:15" ht="14.25" thickBot="1">
      <c r="B18" s="5"/>
      <c r="C18" s="6"/>
      <c r="D18" s="6"/>
      <c r="E18" s="371"/>
      <c r="F18" s="6"/>
      <c r="G18" s="325" t="s">
        <v>56</v>
      </c>
      <c r="H18" s="326" t="s">
        <v>285</v>
      </c>
      <c r="I18" s="327" t="s">
        <v>168</v>
      </c>
      <c r="J18" s="328"/>
      <c r="K18" s="328"/>
      <c r="L18" s="329" t="s">
        <v>43</v>
      </c>
      <c r="M18" s="328"/>
      <c r="N18" s="113"/>
      <c r="O18" s="7"/>
    </row>
    <row r="19" spans="2:15" ht="16.5" thickBot="1">
      <c r="B19" s="5"/>
      <c r="C19" s="419" t="s">
        <v>9</v>
      </c>
      <c r="D19" s="420"/>
      <c r="E19" s="421"/>
      <c r="F19" s="6"/>
      <c r="G19" s="330" t="s">
        <v>56</v>
      </c>
      <c r="H19" s="326" t="s">
        <v>285</v>
      </c>
      <c r="I19" s="327" t="s">
        <v>169</v>
      </c>
      <c r="J19" s="329"/>
      <c r="K19" s="329"/>
      <c r="L19" s="329" t="s">
        <v>43</v>
      </c>
      <c r="M19" s="328"/>
      <c r="N19" s="113"/>
      <c r="O19" s="7"/>
    </row>
    <row r="20" spans="2:15" ht="16.5" thickBot="1">
      <c r="B20" s="5"/>
      <c r="C20" s="161" t="s">
        <v>10</v>
      </c>
      <c r="D20" s="162" t="s">
        <v>11</v>
      </c>
      <c r="E20" s="377" t="s">
        <v>12</v>
      </c>
      <c r="F20" s="6"/>
      <c r="G20" s="330" t="s">
        <v>56</v>
      </c>
      <c r="H20" s="326" t="s">
        <v>285</v>
      </c>
      <c r="I20" s="327" t="s">
        <v>170</v>
      </c>
      <c r="J20" s="329"/>
      <c r="K20" s="329"/>
      <c r="L20" s="329" t="s">
        <v>43</v>
      </c>
      <c r="M20" s="328"/>
      <c r="N20" s="113"/>
      <c r="O20" s="7"/>
    </row>
    <row r="21" spans="2:15">
      <c r="B21" s="5"/>
      <c r="C21" s="308" t="s">
        <v>484</v>
      </c>
      <c r="D21" s="268">
        <v>42124</v>
      </c>
      <c r="E21" s="378" t="s">
        <v>42</v>
      </c>
      <c r="F21" s="6"/>
      <c r="G21" s="98" t="s">
        <v>309</v>
      </c>
      <c r="H21" s="141" t="s">
        <v>310</v>
      </c>
      <c r="I21" s="305" t="s">
        <v>312</v>
      </c>
      <c r="J21" s="260"/>
      <c r="K21" s="261"/>
      <c r="L21" s="261"/>
      <c r="M21" s="221" t="s">
        <v>43</v>
      </c>
      <c r="N21" s="222"/>
      <c r="O21" s="7"/>
    </row>
    <row r="22" spans="2:15" ht="25.5">
      <c r="B22" s="5"/>
      <c r="C22" s="166" t="s">
        <v>166</v>
      </c>
      <c r="D22" s="163">
        <v>42163</v>
      </c>
      <c r="E22" s="306" t="s">
        <v>483</v>
      </c>
      <c r="F22" s="6"/>
      <c r="G22" s="98" t="s">
        <v>56</v>
      </c>
      <c r="H22" s="240" t="s">
        <v>285</v>
      </c>
      <c r="I22" s="237" t="s">
        <v>311</v>
      </c>
      <c r="J22" s="127"/>
      <c r="K22" s="127"/>
      <c r="L22" s="127"/>
      <c r="M22" s="127" t="s">
        <v>43</v>
      </c>
      <c r="N22" s="113"/>
      <c r="O22" s="7"/>
    </row>
    <row r="23" spans="2:15" ht="51">
      <c r="B23" s="5"/>
      <c r="C23" s="166" t="s">
        <v>167</v>
      </c>
      <c r="D23" s="267">
        <v>42192</v>
      </c>
      <c r="E23" s="306" t="s">
        <v>482</v>
      </c>
      <c r="F23" s="6"/>
      <c r="G23" s="98" t="s">
        <v>56</v>
      </c>
      <c r="H23" s="240" t="s">
        <v>285</v>
      </c>
      <c r="I23" s="237" t="s">
        <v>313</v>
      </c>
      <c r="J23" s="127"/>
      <c r="K23" s="127"/>
      <c r="L23" s="127"/>
      <c r="M23" s="127" t="s">
        <v>43</v>
      </c>
      <c r="N23" s="113"/>
      <c r="O23" s="7"/>
    </row>
    <row r="24" spans="2:15" ht="38.25">
      <c r="B24" s="5"/>
      <c r="C24" s="166" t="s">
        <v>183</v>
      </c>
      <c r="D24" s="267">
        <v>42228</v>
      </c>
      <c r="E24" s="306" t="s">
        <v>481</v>
      </c>
      <c r="F24" s="91"/>
      <c r="G24" s="98" t="s">
        <v>56</v>
      </c>
      <c r="H24" s="240" t="s">
        <v>285</v>
      </c>
      <c r="I24" s="237" t="s">
        <v>314</v>
      </c>
      <c r="J24" s="224"/>
      <c r="K24" s="225"/>
      <c r="L24" s="224"/>
      <c r="M24" s="127" t="s">
        <v>43</v>
      </c>
      <c r="N24" s="113"/>
      <c r="O24" s="7"/>
    </row>
    <row r="25" spans="2:15" ht="13.9" customHeight="1">
      <c r="B25" s="5"/>
      <c r="C25" s="309" t="s">
        <v>304</v>
      </c>
      <c r="D25" s="267">
        <v>42246</v>
      </c>
      <c r="E25" s="306" t="s">
        <v>485</v>
      </c>
      <c r="F25" s="148"/>
      <c r="G25" s="98" t="s">
        <v>56</v>
      </c>
      <c r="H25" s="304" t="s">
        <v>310</v>
      </c>
      <c r="I25" s="305" t="s">
        <v>315</v>
      </c>
      <c r="J25" s="262"/>
      <c r="K25" s="263"/>
      <c r="L25" s="262"/>
      <c r="M25" s="127" t="s">
        <v>43</v>
      </c>
      <c r="N25" s="113"/>
      <c r="O25" s="7"/>
    </row>
    <row r="26" spans="2:15" ht="16.149999999999999" customHeight="1">
      <c r="B26" s="5"/>
      <c r="C26" s="309" t="s">
        <v>346</v>
      </c>
      <c r="D26" s="267">
        <v>42275</v>
      </c>
      <c r="E26" s="306" t="s">
        <v>478</v>
      </c>
      <c r="F26" s="53"/>
      <c r="G26" s="98" t="s">
        <v>56</v>
      </c>
      <c r="H26" s="304" t="s">
        <v>310</v>
      </c>
      <c r="I26" s="305" t="s">
        <v>549</v>
      </c>
      <c r="J26" s="262"/>
      <c r="K26" s="263"/>
      <c r="L26" s="262"/>
      <c r="M26" s="127" t="s">
        <v>43</v>
      </c>
      <c r="N26" s="113"/>
      <c r="O26" s="7"/>
    </row>
    <row r="27" spans="2:15" ht="13.9" customHeight="1">
      <c r="B27" s="5"/>
      <c r="C27" s="276" t="s">
        <v>458</v>
      </c>
      <c r="D27" s="277">
        <v>42300</v>
      </c>
      <c r="E27" s="379" t="s">
        <v>479</v>
      </c>
      <c r="F27" s="148"/>
      <c r="G27" s="98" t="s">
        <v>547</v>
      </c>
      <c r="H27" s="313" t="s">
        <v>548</v>
      </c>
      <c r="I27" s="342" t="s">
        <v>550</v>
      </c>
      <c r="J27" s="343"/>
      <c r="K27" s="344"/>
      <c r="L27" s="343"/>
      <c r="M27" s="127" t="s">
        <v>43</v>
      </c>
      <c r="N27" s="113"/>
      <c r="O27" s="7"/>
    </row>
    <row r="28" spans="2:15" ht="14.25">
      <c r="B28" s="5"/>
      <c r="C28" s="166" t="s">
        <v>459</v>
      </c>
      <c r="D28" s="267">
        <v>42305</v>
      </c>
      <c r="E28" s="306" t="s">
        <v>480</v>
      </c>
      <c r="F28" s="148"/>
      <c r="G28" s="98" t="s">
        <v>309</v>
      </c>
      <c r="H28" s="242" t="s">
        <v>285</v>
      </c>
      <c r="I28" s="237" t="s">
        <v>288</v>
      </c>
      <c r="J28" s="224"/>
      <c r="K28" s="225"/>
      <c r="L28" s="224"/>
      <c r="M28" s="127" t="s">
        <v>43</v>
      </c>
      <c r="N28" s="113"/>
      <c r="O28" s="7"/>
    </row>
    <row r="29" spans="2:15" ht="14.25">
      <c r="B29" s="5"/>
      <c r="C29" s="278" t="s">
        <v>462</v>
      </c>
      <c r="D29" s="163">
        <v>42307</v>
      </c>
      <c r="E29" s="380" t="s">
        <v>477</v>
      </c>
      <c r="F29" s="53"/>
      <c r="G29" s="98" t="s">
        <v>56</v>
      </c>
      <c r="H29" s="345" t="s">
        <v>59</v>
      </c>
      <c r="I29" s="327" t="s">
        <v>536</v>
      </c>
      <c r="J29" s="329"/>
      <c r="K29" s="329"/>
      <c r="L29" s="329"/>
      <c r="M29" s="329" t="s">
        <v>43</v>
      </c>
      <c r="N29" s="113"/>
      <c r="O29" s="7"/>
    </row>
    <row r="30" spans="2:15" ht="127.5">
      <c r="B30" s="5"/>
      <c r="C30" s="311" t="s">
        <v>514</v>
      </c>
      <c r="D30" s="164">
        <v>42310</v>
      </c>
      <c r="E30" s="306" t="s">
        <v>487</v>
      </c>
      <c r="F30" s="91"/>
      <c r="G30" s="98" t="s">
        <v>56</v>
      </c>
      <c r="H30" s="141" t="s">
        <v>150</v>
      </c>
      <c r="I30" s="124" t="s">
        <v>420</v>
      </c>
      <c r="J30" s="129"/>
      <c r="K30" s="127"/>
      <c r="L30" s="127"/>
      <c r="M30" s="128"/>
      <c r="N30" s="113" t="s">
        <v>43</v>
      </c>
      <c r="O30" s="7"/>
    </row>
    <row r="31" spans="2:15" ht="14.25">
      <c r="B31" s="5"/>
      <c r="C31" s="311" t="s">
        <v>523</v>
      </c>
      <c r="D31" s="164">
        <v>42346</v>
      </c>
      <c r="E31" s="306" t="s">
        <v>524</v>
      </c>
      <c r="F31" s="148"/>
      <c r="G31" s="239" t="s">
        <v>56</v>
      </c>
      <c r="H31" s="339" t="s">
        <v>614</v>
      </c>
      <c r="I31" s="405" t="s">
        <v>617</v>
      </c>
      <c r="J31" s="348"/>
      <c r="K31" s="341"/>
      <c r="L31" s="341"/>
      <c r="M31" s="340"/>
      <c r="N31" s="113" t="s">
        <v>43</v>
      </c>
      <c r="O31" s="7"/>
    </row>
    <row r="32" spans="2:15" ht="63.75">
      <c r="B32" s="5"/>
      <c r="C32" s="311" t="s">
        <v>537</v>
      </c>
      <c r="D32" s="164">
        <v>42356</v>
      </c>
      <c r="E32" s="306" t="s">
        <v>534</v>
      </c>
      <c r="F32" s="53"/>
      <c r="G32" s="239" t="s">
        <v>56</v>
      </c>
      <c r="H32" s="339" t="s">
        <v>615</v>
      </c>
      <c r="I32" s="405" t="s">
        <v>616</v>
      </c>
      <c r="J32" s="348"/>
      <c r="K32" s="341"/>
      <c r="L32" s="341"/>
      <c r="M32" s="340"/>
      <c r="N32" s="113" t="s">
        <v>43</v>
      </c>
      <c r="O32" s="7"/>
    </row>
    <row r="33" spans="2:15" ht="51">
      <c r="B33" s="5"/>
      <c r="C33" s="346" t="s">
        <v>556</v>
      </c>
      <c r="D33" s="277">
        <v>42032</v>
      </c>
      <c r="E33" s="379" t="s">
        <v>557</v>
      </c>
      <c r="F33" s="53"/>
      <c r="G33" s="98" t="s">
        <v>56</v>
      </c>
      <c r="H33" s="141" t="s">
        <v>152</v>
      </c>
      <c r="I33" s="124" t="s">
        <v>316</v>
      </c>
      <c r="J33" s="129"/>
      <c r="K33" s="127"/>
      <c r="L33" s="127"/>
      <c r="M33" s="128"/>
      <c r="N33" s="113" t="s">
        <v>43</v>
      </c>
      <c r="O33" s="7"/>
    </row>
    <row r="34" spans="2:15" ht="25.5">
      <c r="B34" s="5"/>
      <c r="C34" s="346" t="s">
        <v>564</v>
      </c>
      <c r="D34" s="277">
        <v>42401</v>
      </c>
      <c r="E34" s="379" t="s">
        <v>563</v>
      </c>
      <c r="F34" s="53"/>
      <c r="G34" s="98" t="s">
        <v>56</v>
      </c>
      <c r="H34" s="126" t="s">
        <v>152</v>
      </c>
      <c r="I34" s="124" t="s">
        <v>476</v>
      </c>
      <c r="J34" s="129"/>
      <c r="K34" s="127"/>
      <c r="L34" s="127"/>
      <c r="M34" s="128"/>
      <c r="N34" s="113" t="s">
        <v>43</v>
      </c>
      <c r="O34" s="7"/>
    </row>
    <row r="35" spans="2:15" ht="63.75">
      <c r="B35" s="5"/>
      <c r="C35" s="346" t="s">
        <v>596</v>
      </c>
      <c r="D35" s="352">
        <v>42424</v>
      </c>
      <c r="E35" s="379" t="s">
        <v>568</v>
      </c>
      <c r="F35" s="148"/>
      <c r="G35" s="98" t="s">
        <v>56</v>
      </c>
      <c r="H35" s="141" t="s">
        <v>58</v>
      </c>
      <c r="I35" s="124" t="s">
        <v>179</v>
      </c>
      <c r="J35" s="129"/>
      <c r="K35" s="127"/>
      <c r="L35" s="127"/>
      <c r="M35" s="128"/>
      <c r="N35" s="113" t="s">
        <v>43</v>
      </c>
      <c r="O35" s="7"/>
    </row>
    <row r="36" spans="2:15" ht="14.25">
      <c r="B36" s="5"/>
      <c r="C36" s="346" t="s">
        <v>601</v>
      </c>
      <c r="D36" s="277">
        <v>42430</v>
      </c>
      <c r="E36" s="379" t="s">
        <v>602</v>
      </c>
      <c r="F36" s="53"/>
      <c r="G36" s="98"/>
      <c r="H36" s="339"/>
      <c r="I36" s="342"/>
      <c r="J36" s="348"/>
      <c r="K36" s="341"/>
      <c r="L36" s="341"/>
      <c r="M36" s="340"/>
      <c r="N36" s="113"/>
      <c r="O36" s="7"/>
    </row>
    <row r="37" spans="2:15" ht="92.25" customHeight="1" thickBot="1">
      <c r="B37" s="5"/>
      <c r="C37" s="392" t="s">
        <v>611</v>
      </c>
      <c r="D37" s="352" t="s">
        <v>612</v>
      </c>
      <c r="E37" s="379" t="s">
        <v>613</v>
      </c>
      <c r="F37" s="53"/>
      <c r="G37" s="98" t="s">
        <v>57</v>
      </c>
      <c r="H37" s="141" t="s">
        <v>61</v>
      </c>
      <c r="I37" s="124" t="s">
        <v>417</v>
      </c>
      <c r="J37" s="127" t="s">
        <v>43</v>
      </c>
      <c r="K37" s="127"/>
      <c r="L37" s="127"/>
      <c r="M37" s="128"/>
      <c r="N37" s="113"/>
      <c r="O37" s="7"/>
    </row>
    <row r="38" spans="2:15" ht="39" thickBot="1">
      <c r="B38" s="5"/>
      <c r="C38" s="393" t="s">
        <v>638</v>
      </c>
      <c r="D38" s="395" t="s">
        <v>639</v>
      </c>
      <c r="E38" s="394" t="s">
        <v>635</v>
      </c>
      <c r="F38" s="53"/>
      <c r="G38" s="98" t="s">
        <v>57</v>
      </c>
      <c r="H38" s="141" t="s">
        <v>62</v>
      </c>
      <c r="I38" s="124" t="s">
        <v>419</v>
      </c>
      <c r="J38" s="127" t="s">
        <v>43</v>
      </c>
      <c r="K38" s="220"/>
      <c r="L38" s="220"/>
      <c r="M38" s="218"/>
      <c r="N38" s="219"/>
      <c r="O38" s="7"/>
    </row>
    <row r="39" spans="2:15" ht="14.25" thickBot="1">
      <c r="B39" s="5"/>
      <c r="C39" s="393" t="s">
        <v>641</v>
      </c>
      <c r="D39" s="395">
        <v>42635</v>
      </c>
      <c r="E39" s="394" t="s">
        <v>640</v>
      </c>
      <c r="F39" s="53"/>
      <c r="G39" s="98"/>
      <c r="H39" s="339"/>
      <c r="I39" s="342"/>
      <c r="J39" s="341"/>
      <c r="K39" s="468"/>
      <c r="L39" s="468"/>
      <c r="M39" s="469"/>
      <c r="N39" s="219"/>
      <c r="O39" s="7"/>
    </row>
    <row r="40" spans="2:15" ht="14.25" thickBot="1">
      <c r="B40" s="5"/>
      <c r="C40" s="393" t="s">
        <v>647</v>
      </c>
      <c r="D40" s="395">
        <v>42801</v>
      </c>
      <c r="E40" s="394" t="s">
        <v>648</v>
      </c>
      <c r="F40" s="53"/>
      <c r="G40" s="98" t="s">
        <v>57</v>
      </c>
      <c r="H40" s="141" t="s">
        <v>63</v>
      </c>
      <c r="I40" s="124" t="s">
        <v>418</v>
      </c>
      <c r="J40" s="127" t="s">
        <v>43</v>
      </c>
      <c r="K40" s="127"/>
      <c r="L40" s="127"/>
      <c r="M40" s="128"/>
      <c r="N40" s="113"/>
      <c r="O40" s="7"/>
    </row>
    <row r="41" spans="2:15" ht="14.25" thickBot="1">
      <c r="B41" s="5"/>
      <c r="F41" s="53"/>
      <c r="G41" s="98" t="s">
        <v>57</v>
      </c>
      <c r="H41" s="141" t="s">
        <v>64</v>
      </c>
      <c r="I41" s="124" t="s">
        <v>338</v>
      </c>
      <c r="J41" s="127" t="s">
        <v>43</v>
      </c>
      <c r="K41" s="127"/>
      <c r="L41" s="221"/>
      <c r="M41" s="129"/>
      <c r="N41" s="222"/>
      <c r="O41" s="7"/>
    </row>
    <row r="42" spans="2:15" ht="16.5" thickBot="1">
      <c r="B42" s="5"/>
      <c r="C42" s="414" t="s">
        <v>47</v>
      </c>
      <c r="D42" s="415"/>
      <c r="E42" s="416"/>
      <c r="F42" s="53"/>
      <c r="G42" s="98" t="s">
        <v>566</v>
      </c>
      <c r="H42" s="141" t="s">
        <v>567</v>
      </c>
      <c r="I42" s="124" t="s">
        <v>569</v>
      </c>
      <c r="J42" s="221" t="s">
        <v>43</v>
      </c>
      <c r="K42" s="127"/>
      <c r="L42" s="127"/>
      <c r="M42" s="128"/>
      <c r="N42" s="113"/>
      <c r="O42" s="7"/>
    </row>
    <row r="43" spans="2:15" ht="16.5" thickBot="1">
      <c r="B43" s="5"/>
      <c r="C43" s="172" t="s">
        <v>48</v>
      </c>
      <c r="D43" s="173" t="s">
        <v>49</v>
      </c>
      <c r="E43" s="381" t="s">
        <v>12</v>
      </c>
      <c r="F43" s="53"/>
      <c r="G43" s="98"/>
      <c r="H43" s="224"/>
      <c r="I43" s="124"/>
      <c r="J43" s="127"/>
      <c r="K43" s="127"/>
      <c r="L43" s="127"/>
      <c r="M43" s="128"/>
      <c r="N43" s="113"/>
      <c r="O43" s="7"/>
    </row>
    <row r="44" spans="2:15">
      <c r="B44" s="5"/>
      <c r="C44" s="174">
        <v>11017866003</v>
      </c>
      <c r="D44" s="175">
        <v>11017866004</v>
      </c>
      <c r="E44" s="378">
        <v>1.4</v>
      </c>
      <c r="F44" s="53"/>
      <c r="G44" s="98"/>
      <c r="H44" s="224"/>
      <c r="I44" s="225"/>
      <c r="J44" s="224"/>
      <c r="K44" s="127"/>
      <c r="L44" s="127"/>
      <c r="M44" s="128"/>
      <c r="N44" s="113"/>
      <c r="O44" s="7"/>
    </row>
    <row r="45" spans="2:15" ht="14.25">
      <c r="B45" s="5"/>
      <c r="C45" s="166" t="s">
        <v>186</v>
      </c>
      <c r="D45" s="270" t="s">
        <v>409</v>
      </c>
      <c r="E45" s="382">
        <v>1.4</v>
      </c>
      <c r="F45" s="53"/>
      <c r="G45" s="98"/>
      <c r="H45" s="214"/>
      <c r="I45" s="217"/>
      <c r="J45" s="214"/>
      <c r="K45" s="214"/>
      <c r="L45" s="214"/>
      <c r="M45" s="128"/>
      <c r="N45" s="113"/>
      <c r="O45" s="7"/>
    </row>
    <row r="46" spans="2:15" ht="14.25">
      <c r="B46" s="5"/>
      <c r="C46" s="166" t="s">
        <v>646</v>
      </c>
      <c r="D46" s="270" t="s">
        <v>410</v>
      </c>
      <c r="E46" s="382">
        <v>1.4</v>
      </c>
      <c r="F46" s="53"/>
      <c r="G46" s="213"/>
      <c r="H46" s="214"/>
      <c r="I46" s="124"/>
      <c r="J46" s="128"/>
      <c r="K46" s="216"/>
      <c r="L46" s="129"/>
      <c r="M46" s="215"/>
      <c r="N46" s="113"/>
      <c r="O46" s="7"/>
    </row>
    <row r="47" spans="2:15" ht="14.25">
      <c r="B47" s="5"/>
      <c r="C47" s="166"/>
      <c r="D47" s="169"/>
      <c r="E47" s="382"/>
      <c r="F47" s="53"/>
      <c r="G47" s="98"/>
      <c r="H47" s="214"/>
      <c r="I47" s="124"/>
      <c r="J47" s="127"/>
      <c r="K47" s="127"/>
      <c r="L47" s="127"/>
      <c r="M47" s="128"/>
      <c r="N47" s="113"/>
      <c r="O47" s="7"/>
    </row>
    <row r="48" spans="2:15" ht="14.25">
      <c r="B48" s="5"/>
      <c r="C48" s="166"/>
      <c r="D48" s="169"/>
      <c r="E48" s="382"/>
      <c r="F48" s="53"/>
      <c r="G48" s="98"/>
      <c r="H48" s="126"/>
      <c r="I48" s="124"/>
      <c r="J48" s="127"/>
      <c r="K48" s="127"/>
      <c r="L48" s="127"/>
      <c r="M48" s="128"/>
      <c r="N48" s="113"/>
      <c r="O48" s="7"/>
    </row>
    <row r="49" spans="2:15" ht="14.25">
      <c r="B49" s="5"/>
      <c r="C49" s="166"/>
      <c r="D49" s="169"/>
      <c r="E49" s="382"/>
      <c r="F49" s="53"/>
      <c r="G49" s="98"/>
      <c r="H49" s="126"/>
      <c r="I49" s="124"/>
      <c r="J49" s="127"/>
      <c r="K49" s="127"/>
      <c r="L49" s="171"/>
      <c r="M49" s="128"/>
      <c r="N49" s="113"/>
      <c r="O49" s="7"/>
    </row>
    <row r="50" spans="2:15">
      <c r="B50" s="5"/>
      <c r="C50" s="176"/>
      <c r="D50" s="169"/>
      <c r="E50" s="382"/>
      <c r="F50" s="53"/>
      <c r="G50" s="98"/>
      <c r="H50" s="126"/>
      <c r="I50" s="124"/>
      <c r="J50" s="127"/>
      <c r="K50" s="127"/>
      <c r="L50" s="140"/>
      <c r="M50" s="128"/>
      <c r="N50" s="113"/>
      <c r="O50" s="7"/>
    </row>
    <row r="51" spans="2:15">
      <c r="B51" s="5"/>
      <c r="C51" s="176"/>
      <c r="D51" s="169"/>
      <c r="E51" s="382"/>
      <c r="F51" s="53"/>
      <c r="G51" s="98"/>
      <c r="H51" s="126"/>
      <c r="I51" s="124"/>
      <c r="J51" s="127"/>
      <c r="K51" s="127"/>
      <c r="L51" s="140"/>
      <c r="M51" s="128"/>
      <c r="N51" s="113"/>
      <c r="O51" s="7"/>
    </row>
    <row r="52" spans="2:15">
      <c r="B52" s="5"/>
      <c r="C52" s="176"/>
      <c r="D52" s="169"/>
      <c r="E52" s="382"/>
      <c r="F52" s="53"/>
      <c r="G52" s="98"/>
      <c r="H52" s="126"/>
      <c r="I52" s="124"/>
      <c r="J52" s="127"/>
      <c r="K52" s="127"/>
      <c r="L52" s="140"/>
      <c r="M52" s="128"/>
      <c r="N52" s="113"/>
      <c r="O52" s="7"/>
    </row>
    <row r="53" spans="2:15">
      <c r="B53" s="5"/>
      <c r="C53" s="176"/>
      <c r="D53" s="169"/>
      <c r="E53" s="382"/>
      <c r="F53" s="53"/>
      <c r="G53" s="98"/>
      <c r="H53" s="313"/>
      <c r="I53" s="342"/>
      <c r="J53" s="341"/>
      <c r="K53" s="341"/>
      <c r="L53" s="140"/>
      <c r="M53" s="340"/>
      <c r="N53" s="113"/>
      <c r="O53" s="7"/>
    </row>
    <row r="54" spans="2:15">
      <c r="B54" s="5"/>
      <c r="C54" s="176"/>
      <c r="D54" s="169"/>
      <c r="E54" s="382"/>
      <c r="F54" s="53"/>
      <c r="G54" s="98"/>
      <c r="H54" s="126"/>
      <c r="I54" s="124"/>
      <c r="J54" s="127"/>
      <c r="K54" s="127"/>
      <c r="L54" s="140"/>
      <c r="M54" s="128"/>
      <c r="N54" s="113"/>
      <c r="O54" s="7"/>
    </row>
    <row r="55" spans="2:15">
      <c r="B55" s="5"/>
      <c r="C55" s="176"/>
      <c r="D55" s="169"/>
      <c r="E55" s="382"/>
      <c r="F55" s="53"/>
      <c r="G55" s="98"/>
      <c r="H55" s="126"/>
      <c r="I55" s="124"/>
      <c r="J55" s="127"/>
      <c r="K55" s="127"/>
      <c r="L55" s="140"/>
      <c r="M55" s="128"/>
      <c r="N55" s="113"/>
      <c r="O55" s="7"/>
    </row>
    <row r="56" spans="2:15">
      <c r="B56" s="5"/>
      <c r="C56" s="176"/>
      <c r="D56" s="169"/>
      <c r="E56" s="382"/>
      <c r="F56" s="53"/>
      <c r="G56" s="98"/>
      <c r="H56" s="126"/>
      <c r="I56" s="124"/>
      <c r="J56" s="127"/>
      <c r="K56" s="127"/>
      <c r="L56" s="140"/>
      <c r="M56" s="128"/>
      <c r="N56" s="113"/>
      <c r="O56" s="7"/>
    </row>
    <row r="57" spans="2:15">
      <c r="B57" s="5"/>
      <c r="C57" s="176"/>
      <c r="D57" s="169"/>
      <c r="E57" s="382"/>
      <c r="F57" s="53"/>
      <c r="G57" s="133"/>
      <c r="H57" s="126"/>
      <c r="I57" s="124"/>
      <c r="J57" s="127"/>
      <c r="K57" s="127"/>
      <c r="L57" s="140"/>
      <c r="M57" s="128"/>
      <c r="N57" s="113"/>
      <c r="O57" s="7"/>
    </row>
    <row r="58" spans="2:15">
      <c r="B58" s="5"/>
      <c r="C58" s="176"/>
      <c r="D58" s="169"/>
      <c r="E58" s="382"/>
      <c r="F58" s="53"/>
      <c r="G58" s="133"/>
      <c r="H58" s="158"/>
      <c r="I58" s="156"/>
      <c r="J58" s="127"/>
      <c r="K58" s="127"/>
      <c r="L58" s="140"/>
      <c r="M58" s="128"/>
      <c r="N58" s="113"/>
      <c r="O58" s="7"/>
    </row>
    <row r="59" spans="2:15">
      <c r="B59" s="5"/>
      <c r="C59" s="176"/>
      <c r="D59" s="169"/>
      <c r="E59" s="382"/>
      <c r="F59" s="53"/>
      <c r="G59" s="132"/>
      <c r="H59" s="126"/>
      <c r="I59" s="124"/>
      <c r="J59" s="127"/>
      <c r="K59" s="127"/>
      <c r="L59" s="127"/>
      <c r="M59" s="128"/>
      <c r="N59" s="113"/>
      <c r="O59" s="7"/>
    </row>
    <row r="60" spans="2:15" ht="14.25" thickBot="1">
      <c r="B60" s="5"/>
      <c r="C60" s="176"/>
      <c r="D60" s="169"/>
      <c r="E60" s="382"/>
      <c r="F60" s="53"/>
      <c r="G60" s="134"/>
      <c r="H60" s="135"/>
      <c r="I60" s="136"/>
      <c r="J60" s="137"/>
      <c r="K60" s="137"/>
      <c r="L60" s="137"/>
      <c r="M60" s="137"/>
      <c r="N60" s="138"/>
      <c r="O60" s="7"/>
    </row>
    <row r="61" spans="2:15" ht="14.25" thickBot="1">
      <c r="B61" s="15"/>
      <c r="C61" s="16"/>
      <c r="D61" s="16"/>
      <c r="E61" s="383"/>
      <c r="F61" s="16"/>
      <c r="G61" s="16"/>
      <c r="H61" s="16"/>
      <c r="I61" s="125"/>
      <c r="J61" s="16"/>
      <c r="K61" s="16"/>
      <c r="L61" s="16"/>
      <c r="M61" s="16"/>
      <c r="N61" s="16"/>
      <c r="O61" s="17"/>
    </row>
    <row r="62" spans="2:15" ht="14.25" thickTop="1"/>
  </sheetData>
  <sortState ref="H11:N21">
    <sortCondition ref="H8:H18"/>
  </sortState>
  <mergeCells count="7">
    <mergeCell ref="J7:N7"/>
    <mergeCell ref="G6:G7"/>
    <mergeCell ref="D2:H2"/>
    <mergeCell ref="H6:H7"/>
    <mergeCell ref="C42:E42"/>
    <mergeCell ref="I6:I7"/>
    <mergeCell ref="C19:E19"/>
  </mergeCells>
  <phoneticPr fontId="88" type="noConversion"/>
  <pageMargins left="0.75" right="0.75" top="1" bottom="1" header="0.5" footer="0.5"/>
  <pageSetup orientation="portrait" r:id="rId1"/>
  <headerFooter alignWithMargins="0"/>
  <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sheetPr enableFormatConditionsCalculation="0">
    <tabColor indexed="39"/>
    <pageSetUpPr fitToPage="1"/>
  </sheetPr>
  <dimension ref="B1:BS100"/>
  <sheetViews>
    <sheetView zoomScale="60" zoomScaleNormal="60" zoomScalePageLayoutView="60" workbookViewId="0"/>
  </sheetViews>
  <sheetFormatPr defaultColWidth="9.125" defaultRowHeight="13.5"/>
  <cols>
    <col min="1" max="1" width="2.375" style="1" customWidth="1"/>
    <col min="2" max="35" width="9.125" style="1"/>
    <col min="36" max="36" width="10" style="1" customWidth="1"/>
    <col min="37" max="16384" width="9.125" style="1"/>
  </cols>
  <sheetData>
    <row r="1" spans="2:71" ht="14.25" thickBot="1"/>
    <row r="2" spans="2:71" s="26" customFormat="1" ht="64.5" customHeight="1" thickTop="1">
      <c r="B2" s="23"/>
      <c r="C2" s="24"/>
      <c r="D2" s="24"/>
      <c r="E2" s="24"/>
      <c r="F2" s="24"/>
      <c r="G2" s="422" t="s">
        <v>65</v>
      </c>
      <c r="H2" s="422"/>
      <c r="I2" s="422"/>
      <c r="J2" s="422"/>
      <c r="K2" s="422"/>
      <c r="L2" s="422"/>
      <c r="M2" s="422"/>
      <c r="N2" s="422"/>
      <c r="O2" s="422"/>
      <c r="P2" s="422"/>
      <c r="Q2" s="422"/>
      <c r="R2" s="25"/>
      <c r="S2" s="25"/>
      <c r="T2" s="25"/>
      <c r="U2" s="25"/>
      <c r="V2" s="25"/>
      <c r="W2" s="25"/>
      <c r="X2" s="25"/>
      <c r="Y2" s="25"/>
      <c r="Z2" s="25"/>
      <c r="AA2" s="25"/>
      <c r="AB2" s="25"/>
      <c r="AC2" s="25"/>
      <c r="AD2" s="25"/>
      <c r="AE2" s="25"/>
      <c r="AF2" s="25"/>
      <c r="AG2" s="25"/>
      <c r="AH2" s="25"/>
      <c r="AI2" s="87"/>
      <c r="AJ2" s="88"/>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90"/>
    </row>
    <row r="3" spans="2:71">
      <c r="B3" s="20"/>
      <c r="C3" s="53"/>
      <c r="D3" s="53"/>
      <c r="E3" s="53"/>
      <c r="F3" s="53"/>
      <c r="G3" s="53"/>
      <c r="H3" s="53"/>
      <c r="I3" s="53"/>
      <c r="J3" s="53"/>
      <c r="K3" s="53"/>
      <c r="L3" s="53"/>
      <c r="M3" s="53"/>
      <c r="N3" s="53"/>
      <c r="O3" s="53"/>
      <c r="P3" s="53"/>
      <c r="Q3" s="53"/>
      <c r="R3" s="53"/>
      <c r="S3" s="53"/>
      <c r="T3" s="53"/>
      <c r="U3" s="53"/>
      <c r="V3" s="53"/>
      <c r="W3" s="53"/>
      <c r="X3" s="53"/>
      <c r="Y3" s="53"/>
      <c r="Z3" s="53"/>
      <c r="AA3" s="53"/>
      <c r="AB3" s="53"/>
      <c r="AC3" s="53"/>
      <c r="AD3" s="53"/>
      <c r="AE3" s="53"/>
      <c r="AF3" s="53"/>
      <c r="AG3" s="53"/>
      <c r="AH3" s="53"/>
      <c r="AI3" s="27"/>
      <c r="AJ3" s="20"/>
      <c r="AK3" s="53"/>
      <c r="AL3" s="53"/>
      <c r="AM3" s="53"/>
      <c r="AN3" s="53"/>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53"/>
    </row>
    <row r="4" spans="2:71">
      <c r="B4" s="20"/>
      <c r="C4" s="53"/>
      <c r="D4" s="53"/>
      <c r="E4" s="53"/>
      <c r="F4" s="53"/>
      <c r="G4" s="53"/>
      <c r="H4" s="53"/>
      <c r="I4" s="53"/>
      <c r="J4" s="53"/>
      <c r="K4" s="53"/>
      <c r="L4" s="53"/>
      <c r="M4" s="53"/>
      <c r="N4" s="53"/>
      <c r="O4" s="53"/>
      <c r="P4" s="53"/>
      <c r="Q4" s="53"/>
      <c r="R4" s="53"/>
      <c r="S4" s="53"/>
      <c r="T4" s="53"/>
      <c r="U4" s="53"/>
      <c r="V4" s="53"/>
      <c r="W4" s="53"/>
      <c r="X4" s="53"/>
      <c r="Y4" s="53"/>
      <c r="Z4" s="53"/>
      <c r="AA4" s="53"/>
      <c r="AB4" s="53"/>
      <c r="AC4" s="53"/>
      <c r="AD4" s="53"/>
      <c r="AE4" s="53"/>
      <c r="AF4" s="53"/>
      <c r="AG4" s="53"/>
      <c r="AH4" s="53"/>
      <c r="AI4" s="27"/>
      <c r="AJ4" s="20"/>
      <c r="AK4" s="53"/>
      <c r="AL4" s="53"/>
      <c r="AM4" s="53"/>
      <c r="AN4" s="53"/>
      <c r="AO4" s="53"/>
      <c r="AP4" s="53"/>
      <c r="AQ4" s="53"/>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row>
    <row r="5" spans="2:71">
      <c r="B5" s="20"/>
      <c r="C5" s="53"/>
      <c r="D5" s="53"/>
      <c r="E5" s="53"/>
      <c r="F5" s="53"/>
      <c r="G5" s="53"/>
      <c r="H5" s="53"/>
      <c r="I5" s="53"/>
      <c r="J5" s="53"/>
      <c r="K5" s="53"/>
      <c r="L5" s="53"/>
      <c r="M5" s="53"/>
      <c r="N5" s="53"/>
      <c r="O5" s="53"/>
      <c r="P5" s="53"/>
      <c r="Q5" s="53"/>
      <c r="R5" s="53"/>
      <c r="S5" s="53"/>
      <c r="T5" s="53"/>
      <c r="U5" s="53"/>
      <c r="V5" s="53"/>
      <c r="W5" s="53"/>
      <c r="X5" s="53"/>
      <c r="Y5" s="53"/>
      <c r="Z5" s="53"/>
      <c r="AA5" s="53"/>
      <c r="AB5" s="53"/>
      <c r="AC5" s="53"/>
      <c r="AD5" s="53"/>
      <c r="AE5" s="53"/>
      <c r="AF5" s="53"/>
      <c r="AG5" s="53"/>
      <c r="AH5" s="53"/>
      <c r="AI5" s="27"/>
      <c r="AJ5" s="20"/>
      <c r="AK5" s="53"/>
      <c r="AL5" s="53"/>
      <c r="AM5" s="53"/>
      <c r="AN5" s="53"/>
      <c r="AO5" s="53"/>
      <c r="AP5" s="53"/>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row>
    <row r="6" spans="2:71">
      <c r="B6" s="20"/>
      <c r="C6" s="53"/>
      <c r="D6" s="53"/>
      <c r="E6" s="53"/>
      <c r="F6" s="53"/>
      <c r="G6" s="53"/>
      <c r="H6" s="53"/>
      <c r="I6" s="53"/>
      <c r="J6" s="53"/>
      <c r="K6" s="53"/>
      <c r="L6" s="53"/>
      <c r="M6" s="53"/>
      <c r="N6" s="53"/>
      <c r="O6" s="53"/>
      <c r="P6" s="53"/>
      <c r="Q6" s="53"/>
      <c r="R6" s="53"/>
      <c r="S6" s="53"/>
      <c r="T6" s="53"/>
      <c r="U6" s="53"/>
      <c r="V6" s="53"/>
      <c r="W6" s="53"/>
      <c r="X6" s="53"/>
      <c r="Y6" s="53"/>
      <c r="Z6" s="53"/>
      <c r="AA6" s="53"/>
      <c r="AB6" s="53"/>
      <c r="AC6" s="53"/>
      <c r="AD6" s="53"/>
      <c r="AE6" s="53"/>
      <c r="AF6" s="53"/>
      <c r="AG6" s="53"/>
      <c r="AH6" s="53"/>
      <c r="AI6" s="27"/>
      <c r="AJ6" s="20"/>
      <c r="AK6" s="53"/>
      <c r="AL6" s="53"/>
      <c r="AM6" s="53"/>
      <c r="AN6" s="53"/>
      <c r="AO6" s="53"/>
      <c r="AP6" s="53"/>
      <c r="AQ6" s="53"/>
      <c r="AR6" s="53"/>
      <c r="AS6" s="53"/>
      <c r="AT6" s="53"/>
      <c r="AU6" s="53"/>
      <c r="AV6" s="53"/>
      <c r="AW6" s="53"/>
      <c r="AX6" s="53"/>
      <c r="AY6" s="53"/>
      <c r="AZ6" s="53"/>
      <c r="BA6" s="53"/>
      <c r="BB6" s="53"/>
      <c r="BC6" s="53"/>
      <c r="BD6" s="53"/>
      <c r="BE6" s="53"/>
      <c r="BF6" s="53"/>
      <c r="BG6" s="53"/>
      <c r="BH6" s="53"/>
      <c r="BI6" s="53"/>
      <c r="BJ6" s="53"/>
      <c r="BK6" s="53"/>
      <c r="BL6" s="53"/>
      <c r="BM6" s="53"/>
      <c r="BN6" s="53"/>
      <c r="BO6" s="53"/>
      <c r="BP6" s="53"/>
      <c r="BQ6" s="53"/>
      <c r="BR6" s="53"/>
      <c r="BS6" s="53"/>
    </row>
    <row r="7" spans="2:71">
      <c r="B7" s="20"/>
      <c r="C7" s="53"/>
      <c r="D7" s="53"/>
      <c r="E7" s="53"/>
      <c r="F7" s="53"/>
      <c r="G7" s="53"/>
      <c r="H7" s="53"/>
      <c r="I7" s="53"/>
      <c r="J7" s="53"/>
      <c r="K7" s="53"/>
      <c r="L7" s="53"/>
      <c r="M7" s="53"/>
      <c r="N7" s="53"/>
      <c r="O7" s="53"/>
      <c r="P7" s="53"/>
      <c r="Q7" s="53"/>
      <c r="R7" s="53"/>
      <c r="S7" s="53"/>
      <c r="T7" s="53"/>
      <c r="U7" s="53"/>
      <c r="V7" s="53"/>
      <c r="W7" s="53"/>
      <c r="X7" s="53"/>
      <c r="Y7" s="53"/>
      <c r="Z7" s="53"/>
      <c r="AA7" s="53"/>
      <c r="AB7" s="53"/>
      <c r="AC7" s="53"/>
      <c r="AD7" s="53"/>
      <c r="AE7" s="53"/>
      <c r="AF7" s="53"/>
      <c r="AG7" s="53"/>
      <c r="AH7" s="53"/>
      <c r="AI7" s="27"/>
      <c r="AJ7" s="20"/>
      <c r="AK7" s="53"/>
      <c r="AL7" s="53"/>
      <c r="AM7" s="53"/>
      <c r="AN7" s="53"/>
      <c r="AO7" s="53"/>
      <c r="AP7" s="53"/>
      <c r="AQ7" s="53"/>
      <c r="AR7" s="53"/>
      <c r="AS7" s="53"/>
      <c r="AT7" s="53"/>
      <c r="AU7" s="53"/>
      <c r="AV7" s="53"/>
      <c r="AW7" s="53"/>
      <c r="AX7" s="53"/>
      <c r="AY7" s="53"/>
      <c r="AZ7" s="53"/>
      <c r="BA7" s="53"/>
      <c r="BB7" s="53"/>
      <c r="BC7" s="53"/>
      <c r="BD7" s="53"/>
      <c r="BE7" s="53"/>
      <c r="BF7" s="53"/>
      <c r="BG7" s="53"/>
      <c r="BH7" s="53"/>
      <c r="BI7" s="53"/>
      <c r="BJ7" s="53"/>
      <c r="BK7" s="53"/>
      <c r="BL7" s="53"/>
      <c r="BM7" s="53"/>
      <c r="BN7" s="53"/>
      <c r="BO7" s="53"/>
      <c r="BP7" s="53"/>
      <c r="BQ7" s="53"/>
      <c r="BR7" s="53"/>
      <c r="BS7" s="53"/>
    </row>
    <row r="8" spans="2:71">
      <c r="B8" s="20"/>
      <c r="C8" s="53"/>
      <c r="D8" s="53"/>
      <c r="E8" s="53"/>
      <c r="F8" s="53"/>
      <c r="G8" s="53"/>
      <c r="H8" s="53"/>
      <c r="I8" s="53"/>
      <c r="J8" s="53"/>
      <c r="K8" s="53"/>
      <c r="L8" s="53"/>
      <c r="M8" s="53"/>
      <c r="N8" s="53"/>
      <c r="O8" s="53"/>
      <c r="P8" s="53"/>
      <c r="Q8" s="53"/>
      <c r="R8" s="53"/>
      <c r="S8" s="53"/>
      <c r="T8" s="53"/>
      <c r="U8" s="53"/>
      <c r="V8" s="53"/>
      <c r="W8" s="53"/>
      <c r="X8" s="53"/>
      <c r="Y8" s="53"/>
      <c r="Z8" s="53"/>
      <c r="AA8" s="53"/>
      <c r="AB8" s="53"/>
      <c r="AC8" s="53"/>
      <c r="AD8" s="53"/>
      <c r="AE8" s="53"/>
      <c r="AF8" s="53"/>
      <c r="AG8" s="53"/>
      <c r="AH8" s="53"/>
      <c r="AI8" s="27"/>
      <c r="AJ8" s="20"/>
      <c r="AK8" s="53"/>
      <c r="AL8" s="53"/>
      <c r="AM8" s="53"/>
      <c r="AN8" s="53"/>
      <c r="AO8" s="53"/>
      <c r="AP8" s="53"/>
      <c r="AQ8" s="53"/>
      <c r="AR8" s="53"/>
      <c r="AS8" s="53"/>
      <c r="AT8" s="53"/>
      <c r="AU8" s="53"/>
      <c r="AV8" s="53"/>
      <c r="AW8" s="53"/>
      <c r="AX8" s="53"/>
      <c r="AY8" s="53"/>
      <c r="AZ8" s="53"/>
      <c r="BA8" s="53"/>
      <c r="BB8" s="53"/>
      <c r="BC8" s="53"/>
      <c r="BD8" s="53"/>
      <c r="BE8" s="53"/>
      <c r="BF8" s="53"/>
      <c r="BG8" s="53"/>
      <c r="BH8" s="53"/>
      <c r="BI8" s="53"/>
      <c r="BJ8" s="53"/>
      <c r="BK8" s="53"/>
      <c r="BL8" s="53"/>
      <c r="BM8" s="53"/>
      <c r="BN8" s="53"/>
      <c r="BO8" s="53"/>
      <c r="BP8" s="53"/>
      <c r="BQ8" s="53"/>
      <c r="BR8" s="53"/>
      <c r="BS8" s="53"/>
    </row>
    <row r="9" spans="2:71">
      <c r="B9" s="20"/>
      <c r="C9" s="53"/>
      <c r="D9" s="53"/>
      <c r="E9" s="53"/>
      <c r="F9" s="53"/>
      <c r="G9" s="53"/>
      <c r="H9" s="53"/>
      <c r="I9" s="53"/>
      <c r="J9" s="53"/>
      <c r="K9" s="53"/>
      <c r="L9" s="53"/>
      <c r="M9" s="53"/>
      <c r="N9" s="53"/>
      <c r="O9" s="53"/>
      <c r="P9" s="53"/>
      <c r="Q9" s="53"/>
      <c r="R9" s="53"/>
      <c r="S9" s="53"/>
      <c r="T9" s="53"/>
      <c r="U9" s="53"/>
      <c r="V9" s="53"/>
      <c r="W9" s="53"/>
      <c r="X9" s="53"/>
      <c r="Y9" s="53"/>
      <c r="Z9" s="53"/>
      <c r="AA9" s="53"/>
      <c r="AB9" s="53"/>
      <c r="AC9" s="53"/>
      <c r="AD9" s="53"/>
      <c r="AE9" s="53"/>
      <c r="AF9" s="53"/>
      <c r="AG9" s="53"/>
      <c r="AH9" s="53"/>
      <c r="AI9" s="27"/>
      <c r="AJ9" s="20"/>
      <c r="AK9" s="53"/>
      <c r="AL9" s="53"/>
      <c r="AM9" s="53"/>
      <c r="AN9" s="53"/>
      <c r="AO9" s="53"/>
      <c r="AP9" s="53"/>
      <c r="AQ9" s="53"/>
      <c r="AR9" s="53"/>
      <c r="AS9" s="53"/>
      <c r="AT9" s="53"/>
      <c r="AU9" s="53"/>
      <c r="AV9" s="53"/>
      <c r="AW9" s="53"/>
      <c r="AX9" s="53"/>
      <c r="AY9" s="53"/>
      <c r="AZ9" s="53"/>
      <c r="BA9" s="53"/>
      <c r="BB9" s="53"/>
      <c r="BC9" s="53"/>
      <c r="BD9" s="53"/>
      <c r="BE9" s="53"/>
      <c r="BF9" s="53"/>
      <c r="BG9" s="53"/>
      <c r="BH9" s="53"/>
      <c r="BI9" s="53"/>
      <c r="BJ9" s="53"/>
      <c r="BK9" s="53"/>
      <c r="BL9" s="53"/>
      <c r="BM9" s="53"/>
      <c r="BN9" s="53"/>
      <c r="BO9" s="53"/>
      <c r="BP9" s="53"/>
      <c r="BQ9" s="53"/>
      <c r="BR9" s="53"/>
      <c r="BS9" s="53"/>
    </row>
    <row r="10" spans="2:71">
      <c r="B10" s="20"/>
      <c r="C10" s="53"/>
      <c r="D10" s="53"/>
      <c r="E10" s="53"/>
      <c r="F10" s="53"/>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27"/>
      <c r="AJ10" s="20"/>
      <c r="AK10" s="53"/>
      <c r="AL10" s="53"/>
      <c r="AM10" s="53"/>
      <c r="AN10" s="53"/>
      <c r="AO10" s="53"/>
      <c r="AP10" s="53"/>
      <c r="AQ10" s="53"/>
      <c r="AR10" s="53"/>
      <c r="AS10" s="53"/>
      <c r="AT10" s="53"/>
      <c r="AU10" s="53"/>
      <c r="AV10" s="53"/>
      <c r="AW10" s="53"/>
      <c r="AX10" s="53"/>
      <c r="AY10" s="53"/>
      <c r="AZ10" s="53"/>
      <c r="BA10" s="53"/>
      <c r="BB10" s="53"/>
      <c r="BC10" s="53"/>
      <c r="BD10" s="53"/>
      <c r="BE10" s="53"/>
      <c r="BF10" s="53"/>
      <c r="BG10" s="53"/>
      <c r="BH10" s="53"/>
      <c r="BI10" s="53"/>
      <c r="BJ10" s="53"/>
      <c r="BK10" s="53"/>
      <c r="BL10" s="53"/>
      <c r="BM10" s="53"/>
      <c r="BN10" s="53"/>
      <c r="BO10" s="53"/>
      <c r="BP10" s="53"/>
      <c r="BQ10" s="53"/>
      <c r="BR10" s="53"/>
      <c r="BS10" s="53"/>
    </row>
    <row r="11" spans="2:71">
      <c r="B11" s="20"/>
      <c r="C11" s="53"/>
      <c r="D11" s="53"/>
      <c r="E11" s="53"/>
      <c r="F11" s="53"/>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53"/>
      <c r="AG11" s="53"/>
      <c r="AH11" s="53"/>
      <c r="AI11" s="27"/>
      <c r="AJ11" s="20"/>
      <c r="AK11" s="53"/>
      <c r="AL11" s="53"/>
      <c r="AM11" s="53"/>
      <c r="AN11" s="53"/>
      <c r="AO11" s="53"/>
      <c r="AP11" s="53"/>
      <c r="AQ11" s="53"/>
      <c r="AR11" s="53"/>
      <c r="AS11" s="53"/>
      <c r="AT11" s="53"/>
      <c r="AU11" s="53"/>
      <c r="AV11" s="53"/>
      <c r="AW11" s="53"/>
      <c r="AX11" s="53"/>
      <c r="AY11" s="53"/>
      <c r="AZ11" s="53"/>
      <c r="BA11" s="53"/>
      <c r="BB11" s="53"/>
      <c r="BC11" s="53"/>
      <c r="BD11" s="53"/>
      <c r="BE11" s="53"/>
      <c r="BF11" s="53"/>
      <c r="BG11" s="53"/>
      <c r="BH11" s="53"/>
      <c r="BI11" s="53"/>
      <c r="BJ11" s="53"/>
      <c r="BK11" s="53"/>
      <c r="BL11" s="53"/>
      <c r="BM11" s="53"/>
      <c r="BN11" s="53"/>
      <c r="BO11" s="53"/>
      <c r="BP11" s="53"/>
      <c r="BQ11" s="53"/>
      <c r="BR11" s="53"/>
      <c r="BS11" s="53"/>
    </row>
    <row r="12" spans="2:71">
      <c r="B12" s="20"/>
      <c r="C12" s="53"/>
      <c r="D12" s="53"/>
      <c r="E12" s="53"/>
      <c r="F12" s="53"/>
      <c r="G12" s="53"/>
      <c r="H12" s="53"/>
      <c r="I12" s="53"/>
      <c r="J12" s="53"/>
      <c r="K12" s="53"/>
      <c r="L12" s="53"/>
      <c r="M12" s="53"/>
      <c r="N12" s="53"/>
      <c r="O12" s="53"/>
      <c r="P12" s="53"/>
      <c r="Q12" s="53"/>
      <c r="R12" s="53"/>
      <c r="S12" s="53"/>
      <c r="T12" s="53"/>
      <c r="U12" s="53"/>
      <c r="V12" s="53"/>
      <c r="W12" s="53"/>
      <c r="X12" s="53"/>
      <c r="Y12" s="53"/>
      <c r="Z12" s="53"/>
      <c r="AA12" s="53"/>
      <c r="AB12" s="53"/>
      <c r="AC12" s="53"/>
      <c r="AD12" s="53"/>
      <c r="AE12" s="53"/>
      <c r="AF12" s="53"/>
      <c r="AG12" s="53"/>
      <c r="AH12" s="53"/>
      <c r="AI12" s="27"/>
      <c r="AJ12" s="20"/>
      <c r="AK12" s="53"/>
      <c r="AL12" s="53"/>
      <c r="AM12" s="53"/>
      <c r="AN12" s="53"/>
      <c r="AO12" s="53"/>
      <c r="AP12" s="53"/>
      <c r="AQ12" s="53"/>
      <c r="AR12" s="53"/>
      <c r="AS12" s="53"/>
      <c r="AT12" s="53"/>
      <c r="AU12" s="53"/>
      <c r="AV12" s="53"/>
      <c r="AW12" s="53"/>
      <c r="AX12" s="53"/>
      <c r="AY12" s="53"/>
      <c r="AZ12" s="53"/>
      <c r="BA12" s="53"/>
      <c r="BB12" s="53"/>
      <c r="BC12" s="53"/>
      <c r="BD12" s="53"/>
      <c r="BE12" s="53"/>
      <c r="BF12" s="53"/>
      <c r="BG12" s="53"/>
      <c r="BH12" s="53"/>
      <c r="BI12" s="53"/>
      <c r="BJ12" s="53"/>
      <c r="BK12" s="53"/>
      <c r="BL12" s="53"/>
      <c r="BM12" s="53"/>
      <c r="BN12" s="53"/>
      <c r="BO12" s="53"/>
      <c r="BP12" s="53"/>
      <c r="BQ12" s="53"/>
      <c r="BR12" s="53"/>
      <c r="BS12" s="53"/>
    </row>
    <row r="13" spans="2:71">
      <c r="B13" s="20"/>
      <c r="C13" s="53"/>
      <c r="D13" s="53"/>
      <c r="E13" s="53"/>
      <c r="F13" s="53"/>
      <c r="G13" s="53"/>
      <c r="H13" s="53"/>
      <c r="I13" s="53"/>
      <c r="J13" s="53"/>
      <c r="K13" s="53"/>
      <c r="L13" s="53"/>
      <c r="M13" s="53"/>
      <c r="N13" s="53"/>
      <c r="O13" s="53"/>
      <c r="P13" s="53"/>
      <c r="Q13" s="53"/>
      <c r="R13" s="53"/>
      <c r="S13" s="53"/>
      <c r="T13" s="53"/>
      <c r="U13" s="53"/>
      <c r="V13" s="53"/>
      <c r="W13" s="53"/>
      <c r="X13" s="53"/>
      <c r="Y13" s="53"/>
      <c r="Z13" s="53"/>
      <c r="AA13" s="53"/>
      <c r="AB13" s="53"/>
      <c r="AC13" s="53"/>
      <c r="AD13" s="53"/>
      <c r="AE13" s="53"/>
      <c r="AF13" s="53"/>
      <c r="AG13" s="53"/>
      <c r="AH13" s="53"/>
      <c r="AI13" s="27"/>
      <c r="AJ13" s="20"/>
      <c r="AK13" s="53"/>
      <c r="AL13" s="53"/>
      <c r="AM13" s="53"/>
      <c r="AN13" s="53"/>
      <c r="AO13" s="53"/>
      <c r="AP13" s="53"/>
      <c r="AQ13" s="53"/>
      <c r="AR13" s="53"/>
      <c r="AS13" s="53"/>
      <c r="AT13" s="53"/>
      <c r="AU13" s="53"/>
      <c r="AV13" s="53"/>
      <c r="AW13" s="53"/>
      <c r="AX13" s="53"/>
      <c r="AY13" s="53"/>
      <c r="AZ13" s="53"/>
      <c r="BA13" s="53"/>
      <c r="BB13" s="53"/>
      <c r="BC13" s="53"/>
      <c r="BD13" s="53"/>
      <c r="BE13" s="53"/>
      <c r="BF13" s="53"/>
      <c r="BG13" s="53"/>
      <c r="BH13" s="53"/>
      <c r="BI13" s="53"/>
      <c r="BJ13" s="53"/>
      <c r="BK13" s="53"/>
      <c r="BL13" s="53"/>
      <c r="BM13" s="53"/>
      <c r="BN13" s="53"/>
      <c r="BO13" s="53"/>
      <c r="BP13" s="53"/>
      <c r="BQ13" s="53"/>
      <c r="BR13" s="53"/>
      <c r="BS13" s="53"/>
    </row>
    <row r="14" spans="2:71">
      <c r="B14" s="20"/>
      <c r="C14" s="53"/>
      <c r="D14" s="53"/>
      <c r="E14" s="53"/>
      <c r="F14" s="53"/>
      <c r="G14" s="53"/>
      <c r="H14" s="53"/>
      <c r="I14" s="53"/>
      <c r="J14" s="53"/>
      <c r="K14" s="53"/>
      <c r="L14" s="53"/>
      <c r="M14" s="53"/>
      <c r="N14" s="53"/>
      <c r="O14" s="53"/>
      <c r="P14" s="53"/>
      <c r="Q14" s="53"/>
      <c r="R14" s="53"/>
      <c r="S14" s="53"/>
      <c r="T14" s="53"/>
      <c r="U14" s="53"/>
      <c r="V14" s="53"/>
      <c r="W14" s="53"/>
      <c r="X14" s="53"/>
      <c r="Y14" s="53"/>
      <c r="Z14" s="53"/>
      <c r="AA14" s="53"/>
      <c r="AB14" s="53"/>
      <c r="AC14" s="53"/>
      <c r="AD14" s="53"/>
      <c r="AE14" s="53"/>
      <c r="AF14" s="53"/>
      <c r="AG14" s="53"/>
      <c r="AH14" s="53"/>
      <c r="AI14" s="27"/>
      <c r="AJ14" s="20"/>
      <c r="AK14" s="53"/>
      <c r="AL14" s="53"/>
      <c r="AM14" s="53"/>
      <c r="AN14" s="53"/>
      <c r="AO14" s="53"/>
      <c r="AP14" s="53"/>
      <c r="AQ14" s="53"/>
      <c r="AR14" s="53"/>
      <c r="AS14" s="53"/>
      <c r="AT14" s="53"/>
      <c r="AU14" s="53"/>
      <c r="AV14" s="53"/>
      <c r="AW14" s="53"/>
      <c r="AX14" s="53"/>
      <c r="AY14" s="53"/>
      <c r="AZ14" s="53"/>
      <c r="BA14" s="53"/>
      <c r="BB14" s="53"/>
      <c r="BC14" s="53"/>
      <c r="BD14" s="53"/>
      <c r="BE14" s="53"/>
      <c r="BF14" s="53"/>
      <c r="BG14" s="53"/>
      <c r="BH14" s="53"/>
      <c r="BI14" s="53"/>
      <c r="BJ14" s="53"/>
      <c r="BK14" s="53"/>
      <c r="BL14" s="53"/>
      <c r="BM14" s="53"/>
      <c r="BN14" s="53"/>
      <c r="BO14" s="53"/>
      <c r="BP14" s="53"/>
      <c r="BQ14" s="53"/>
      <c r="BR14" s="53"/>
      <c r="BS14" s="53"/>
    </row>
    <row r="15" spans="2:71">
      <c r="B15" s="20"/>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27"/>
      <c r="AJ15" s="20"/>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53"/>
      <c r="BS15" s="53"/>
    </row>
    <row r="16" spans="2:71">
      <c r="B16" s="20"/>
      <c r="C16" s="53"/>
      <c r="D16" s="53"/>
      <c r="E16" s="53"/>
      <c r="F16" s="53"/>
      <c r="G16" s="53"/>
      <c r="H16" s="53"/>
      <c r="I16" s="53"/>
      <c r="J16" s="53"/>
      <c r="K16" s="53"/>
      <c r="L16" s="53"/>
      <c r="M16" s="53"/>
      <c r="N16" s="53"/>
      <c r="O16" s="53"/>
      <c r="P16" s="53"/>
      <c r="Q16" s="53"/>
      <c r="R16" s="53"/>
      <c r="S16" s="53"/>
      <c r="T16" s="53"/>
      <c r="U16" s="53"/>
      <c r="V16" s="53"/>
      <c r="W16" s="53"/>
      <c r="X16" s="53"/>
      <c r="Y16" s="53"/>
      <c r="Z16" s="53"/>
      <c r="AA16" s="53"/>
      <c r="AB16" s="53"/>
      <c r="AC16" s="53"/>
      <c r="AD16" s="53"/>
      <c r="AE16" s="53"/>
      <c r="AF16" s="53"/>
      <c r="AG16" s="53"/>
      <c r="AH16" s="53"/>
      <c r="AI16" s="27"/>
      <c r="AJ16" s="20"/>
      <c r="AK16" s="53"/>
      <c r="AL16" s="53"/>
      <c r="AM16" s="53"/>
      <c r="AN16" s="53"/>
      <c r="AO16" s="53"/>
      <c r="AP16" s="53"/>
      <c r="AQ16" s="53"/>
      <c r="AR16" s="53"/>
      <c r="AS16" s="53"/>
      <c r="AT16" s="53"/>
      <c r="AU16" s="53"/>
      <c r="AV16" s="53"/>
      <c r="AW16" s="53"/>
      <c r="AX16" s="53"/>
      <c r="AY16" s="53"/>
      <c r="AZ16" s="53"/>
      <c r="BA16" s="53"/>
      <c r="BB16" s="53"/>
      <c r="BC16" s="53"/>
      <c r="BD16" s="53"/>
      <c r="BE16" s="53"/>
      <c r="BF16" s="53"/>
      <c r="BG16" s="53"/>
      <c r="BH16" s="53"/>
      <c r="BI16" s="53"/>
      <c r="BJ16" s="53"/>
      <c r="BK16" s="53"/>
      <c r="BL16" s="53"/>
      <c r="BM16" s="53"/>
      <c r="BN16" s="53"/>
      <c r="BO16" s="53"/>
      <c r="BP16" s="53"/>
      <c r="BQ16" s="53"/>
      <c r="BR16" s="53"/>
      <c r="BS16" s="53"/>
    </row>
    <row r="17" spans="2:71">
      <c r="B17" s="20"/>
      <c r="C17" s="53"/>
      <c r="D17" s="53"/>
      <c r="E17" s="53"/>
      <c r="F17" s="53"/>
      <c r="G17" s="53"/>
      <c r="H17" s="53"/>
      <c r="I17" s="53"/>
      <c r="J17" s="53"/>
      <c r="K17" s="53"/>
      <c r="L17" s="53"/>
      <c r="M17" s="53"/>
      <c r="N17" s="53"/>
      <c r="O17" s="53"/>
      <c r="P17" s="53"/>
      <c r="Q17" s="53"/>
      <c r="R17" s="53"/>
      <c r="S17" s="53"/>
      <c r="T17" s="53"/>
      <c r="U17" s="53"/>
      <c r="V17" s="53"/>
      <c r="W17" s="53"/>
      <c r="X17" s="53"/>
      <c r="Y17" s="53"/>
      <c r="Z17" s="53"/>
      <c r="AA17" s="53"/>
      <c r="AB17" s="53"/>
      <c r="AC17" s="53"/>
      <c r="AD17" s="53"/>
      <c r="AE17" s="53"/>
      <c r="AF17" s="53"/>
      <c r="AG17" s="53"/>
      <c r="AH17" s="53"/>
      <c r="AI17" s="27"/>
      <c r="AJ17" s="20"/>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row>
    <row r="18" spans="2:71">
      <c r="B18" s="20"/>
      <c r="C18" s="53"/>
      <c r="D18" s="53"/>
      <c r="E18" s="53"/>
      <c r="F18" s="53"/>
      <c r="G18" s="53"/>
      <c r="H18" s="53"/>
      <c r="I18" s="53"/>
      <c r="J18" s="53"/>
      <c r="K18" s="53"/>
      <c r="L18" s="53"/>
      <c r="M18" s="53"/>
      <c r="N18" s="53"/>
      <c r="O18" s="53"/>
      <c r="P18" s="53"/>
      <c r="Q18" s="53"/>
      <c r="R18" s="53"/>
      <c r="S18" s="53"/>
      <c r="T18" s="53"/>
      <c r="U18" s="53"/>
      <c r="V18" s="53"/>
      <c r="W18" s="53"/>
      <c r="X18" s="53"/>
      <c r="Y18" s="53"/>
      <c r="Z18" s="53"/>
      <c r="AA18" s="53"/>
      <c r="AB18" s="53"/>
      <c r="AC18" s="53"/>
      <c r="AD18" s="53"/>
      <c r="AE18" s="53"/>
      <c r="AF18" s="53"/>
      <c r="AG18" s="53"/>
      <c r="AH18" s="53"/>
      <c r="AI18" s="27"/>
      <c r="AJ18" s="20"/>
      <c r="AK18" s="53"/>
      <c r="AL18" s="53"/>
      <c r="AM18" s="53"/>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row>
    <row r="19" spans="2:71">
      <c r="B19" s="20"/>
      <c r="C19" s="53"/>
      <c r="D19" s="53"/>
      <c r="E19" s="53"/>
      <c r="F19" s="53"/>
      <c r="G19" s="53"/>
      <c r="H19" s="53"/>
      <c r="I19" s="53"/>
      <c r="J19" s="53"/>
      <c r="K19" s="53"/>
      <c r="L19" s="53"/>
      <c r="M19" s="53"/>
      <c r="N19" s="53"/>
      <c r="O19" s="53"/>
      <c r="P19" s="53"/>
      <c r="Q19" s="53"/>
      <c r="R19" s="53"/>
      <c r="S19" s="53"/>
      <c r="T19" s="53"/>
      <c r="U19" s="53"/>
      <c r="V19" s="53"/>
      <c r="W19" s="53"/>
      <c r="X19" s="53"/>
      <c r="Y19" s="53"/>
      <c r="Z19" s="53"/>
      <c r="AA19" s="53"/>
      <c r="AB19" s="53"/>
      <c r="AC19" s="53"/>
      <c r="AD19" s="53"/>
      <c r="AE19" s="53"/>
      <c r="AF19" s="53"/>
      <c r="AG19" s="53"/>
      <c r="AH19" s="53"/>
      <c r="AI19" s="27"/>
      <c r="AJ19" s="20"/>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row>
    <row r="20" spans="2:71">
      <c r="B20" s="20"/>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27"/>
      <c r="AJ20" s="20"/>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3"/>
      <c r="BN20" s="53"/>
      <c r="BO20" s="53"/>
      <c r="BP20" s="53"/>
      <c r="BQ20" s="53"/>
      <c r="BR20" s="53"/>
      <c r="BS20" s="53"/>
    </row>
    <row r="21" spans="2:71">
      <c r="B21" s="20"/>
      <c r="C21" s="53"/>
      <c r="D21" s="53"/>
      <c r="E21" s="53"/>
      <c r="F21" s="53"/>
      <c r="G21" s="53"/>
      <c r="H21" s="53"/>
      <c r="I21" s="53"/>
      <c r="J21" s="53"/>
      <c r="K21" s="53"/>
      <c r="L21" s="53"/>
      <c r="M21" s="53"/>
      <c r="N21" s="53"/>
      <c r="O21" s="53"/>
      <c r="P21" s="53"/>
      <c r="Q21" s="53"/>
      <c r="R21" s="53"/>
      <c r="S21" s="53"/>
      <c r="T21" s="53"/>
      <c r="U21" s="53"/>
      <c r="V21" s="53"/>
      <c r="W21" s="53"/>
      <c r="X21" s="53"/>
      <c r="Y21" s="53"/>
      <c r="Z21" s="53"/>
      <c r="AA21" s="53"/>
      <c r="AB21" s="53"/>
      <c r="AC21" s="53"/>
      <c r="AD21" s="53"/>
      <c r="AE21" s="53"/>
      <c r="AF21" s="53"/>
      <c r="AG21" s="53"/>
      <c r="AH21" s="53"/>
      <c r="AI21" s="27"/>
      <c r="AJ21" s="20"/>
      <c r="AK21" s="53"/>
      <c r="AL21" s="53"/>
      <c r="AM21" s="53"/>
      <c r="AN21" s="53"/>
      <c r="AO21" s="53"/>
      <c r="AP21" s="53"/>
      <c r="AQ21" s="53"/>
      <c r="AR21" s="53"/>
      <c r="AS21" s="53"/>
      <c r="AT21" s="53"/>
      <c r="AU21" s="53"/>
      <c r="AV21" s="53"/>
      <c r="AW21" s="53"/>
      <c r="AX21" s="53"/>
      <c r="AY21" s="53"/>
      <c r="AZ21" s="53"/>
      <c r="BA21" s="53"/>
      <c r="BB21" s="53"/>
      <c r="BC21" s="53"/>
      <c r="BD21" s="53"/>
      <c r="BE21" s="53"/>
      <c r="BF21" s="53"/>
      <c r="BG21" s="53"/>
      <c r="BH21" s="53"/>
      <c r="BI21" s="53"/>
      <c r="BJ21" s="53"/>
      <c r="BK21" s="53"/>
      <c r="BL21" s="53"/>
      <c r="BM21" s="53"/>
      <c r="BN21" s="53"/>
      <c r="BO21" s="53"/>
      <c r="BP21" s="53"/>
      <c r="BQ21" s="53"/>
      <c r="BR21" s="53"/>
      <c r="BS21" s="53"/>
    </row>
    <row r="22" spans="2:71">
      <c r="B22" s="20"/>
      <c r="C22" s="53"/>
      <c r="D22" s="53"/>
      <c r="E22" s="53"/>
      <c r="F22" s="53"/>
      <c r="G22" s="53"/>
      <c r="H22" s="53"/>
      <c r="I22" s="53"/>
      <c r="J22" s="53"/>
      <c r="K22" s="53"/>
      <c r="L22" s="53"/>
      <c r="M22" s="53"/>
      <c r="N22" s="53"/>
      <c r="O22" s="53"/>
      <c r="P22" s="53"/>
      <c r="Q22" s="53"/>
      <c r="R22" s="53"/>
      <c r="S22" s="53"/>
      <c r="T22" s="53"/>
      <c r="U22" s="53"/>
      <c r="V22" s="53"/>
      <c r="W22" s="53"/>
      <c r="X22" s="53"/>
      <c r="Y22" s="53"/>
      <c r="Z22" s="53"/>
      <c r="AA22" s="53"/>
      <c r="AB22" s="53"/>
      <c r="AC22" s="53"/>
      <c r="AD22" s="53"/>
      <c r="AE22" s="53"/>
      <c r="AF22" s="53"/>
      <c r="AG22" s="53"/>
      <c r="AH22" s="53"/>
      <c r="AI22" s="27"/>
      <c r="AJ22" s="20"/>
      <c r="AK22" s="53"/>
      <c r="AL22" s="53"/>
      <c r="AM22" s="53"/>
      <c r="AN22" s="53"/>
      <c r="AO22" s="53"/>
      <c r="AP22" s="53"/>
      <c r="AQ22" s="53"/>
      <c r="AR22" s="53"/>
      <c r="AS22" s="53"/>
      <c r="AT22" s="53"/>
      <c r="AU22" s="53"/>
      <c r="AV22" s="53"/>
      <c r="AW22" s="53"/>
      <c r="AX22" s="53"/>
      <c r="AY22" s="53"/>
      <c r="AZ22" s="53"/>
      <c r="BA22" s="53"/>
      <c r="BB22" s="53"/>
      <c r="BC22" s="53"/>
      <c r="BD22" s="53"/>
      <c r="BE22" s="53"/>
      <c r="BF22" s="53"/>
      <c r="BG22" s="53"/>
      <c r="BH22" s="53"/>
      <c r="BI22" s="53"/>
      <c r="BJ22" s="53"/>
      <c r="BK22" s="53"/>
      <c r="BL22" s="53"/>
      <c r="BM22" s="53"/>
      <c r="BN22" s="53"/>
      <c r="BO22" s="53"/>
      <c r="BP22" s="53"/>
      <c r="BQ22" s="53"/>
      <c r="BR22" s="53"/>
      <c r="BS22" s="53"/>
    </row>
    <row r="23" spans="2:71">
      <c r="B23" s="20"/>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27"/>
      <c r="AJ23" s="20"/>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3"/>
      <c r="BN23" s="53"/>
      <c r="BO23" s="53"/>
      <c r="BP23" s="53"/>
      <c r="BQ23" s="53"/>
      <c r="BR23" s="53"/>
      <c r="BS23" s="53"/>
    </row>
    <row r="24" spans="2:71">
      <c r="B24" s="20"/>
      <c r="C24" s="53"/>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3"/>
      <c r="AD24" s="53"/>
      <c r="AE24" s="53"/>
      <c r="AF24" s="53"/>
      <c r="AG24" s="53"/>
      <c r="AH24" s="53"/>
      <c r="AI24" s="27"/>
      <c r="AJ24" s="20"/>
      <c r="AK24" s="53"/>
      <c r="AL24" s="53"/>
      <c r="AM24" s="53"/>
      <c r="AN24" s="53"/>
      <c r="AO24" s="53"/>
      <c r="AP24" s="53"/>
      <c r="AQ24" s="53"/>
      <c r="AR24" s="53"/>
      <c r="AS24" s="53"/>
      <c r="AT24" s="53"/>
      <c r="AU24" s="53"/>
      <c r="AV24" s="53"/>
      <c r="AW24" s="53"/>
      <c r="AX24" s="53"/>
      <c r="AY24" s="53"/>
      <c r="AZ24" s="53"/>
      <c r="BA24" s="53"/>
      <c r="BB24" s="53"/>
      <c r="BC24" s="53"/>
      <c r="BD24" s="53"/>
      <c r="BE24" s="53"/>
      <c r="BF24" s="53"/>
      <c r="BG24" s="53"/>
      <c r="BH24" s="53"/>
      <c r="BI24" s="53"/>
      <c r="BJ24" s="53"/>
      <c r="BK24" s="53"/>
      <c r="BL24" s="53"/>
      <c r="BM24" s="53"/>
      <c r="BN24" s="53"/>
      <c r="BO24" s="53"/>
      <c r="BP24" s="53"/>
      <c r="BQ24" s="53"/>
      <c r="BR24" s="53"/>
      <c r="BS24" s="53"/>
    </row>
    <row r="25" spans="2:71">
      <c r="B25" s="20"/>
      <c r="C25" s="53"/>
      <c r="D25" s="53"/>
      <c r="E25" s="53"/>
      <c r="F25" s="53"/>
      <c r="G25" s="53"/>
      <c r="H25" s="53"/>
      <c r="I25" s="53"/>
      <c r="J25" s="53"/>
      <c r="K25" s="53"/>
      <c r="L25" s="53"/>
      <c r="M25" s="53"/>
      <c r="N25" s="53"/>
      <c r="O25" s="53"/>
      <c r="P25" s="53"/>
      <c r="Q25" s="53"/>
      <c r="R25" s="53"/>
      <c r="S25" s="53"/>
      <c r="T25" s="53"/>
      <c r="U25" s="53"/>
      <c r="V25" s="53"/>
      <c r="W25" s="53"/>
      <c r="X25" s="53"/>
      <c r="Y25" s="53"/>
      <c r="Z25" s="53"/>
      <c r="AA25" s="53"/>
      <c r="AB25" s="53"/>
      <c r="AC25" s="53"/>
      <c r="AD25" s="53"/>
      <c r="AE25" s="53"/>
      <c r="AF25" s="53"/>
      <c r="AG25" s="53"/>
      <c r="AH25" s="53"/>
      <c r="AI25" s="27"/>
      <c r="AJ25" s="20"/>
      <c r="AK25" s="53"/>
      <c r="AL25" s="53"/>
      <c r="AM25" s="53"/>
      <c r="AN25" s="53"/>
      <c r="AO25" s="53"/>
      <c r="AP25" s="53"/>
      <c r="AQ25" s="53"/>
      <c r="AR25" s="53"/>
      <c r="AS25" s="53"/>
      <c r="AT25" s="53"/>
      <c r="AU25" s="53"/>
      <c r="AV25" s="53"/>
      <c r="AW25" s="53"/>
      <c r="AX25" s="53"/>
      <c r="AY25" s="53"/>
      <c r="AZ25" s="53"/>
      <c r="BA25" s="53"/>
      <c r="BB25" s="53"/>
      <c r="BC25" s="53"/>
      <c r="BD25" s="53"/>
      <c r="BE25" s="53"/>
      <c r="BF25" s="53"/>
      <c r="BG25" s="53"/>
      <c r="BH25" s="53"/>
      <c r="BI25" s="53"/>
      <c r="BJ25" s="53"/>
      <c r="BK25" s="53"/>
      <c r="BL25" s="53"/>
      <c r="BM25" s="53"/>
      <c r="BN25" s="53"/>
      <c r="BO25" s="53"/>
      <c r="BP25" s="53"/>
      <c r="BQ25" s="53"/>
      <c r="BR25" s="53"/>
      <c r="BS25" s="53"/>
    </row>
    <row r="26" spans="2:71">
      <c r="B26" s="20"/>
      <c r="C26" s="53"/>
      <c r="D26" s="53"/>
      <c r="E26" s="53"/>
      <c r="F26" s="53"/>
      <c r="G26" s="53"/>
      <c r="H26" s="53"/>
      <c r="I26" s="53"/>
      <c r="J26" s="53"/>
      <c r="K26" s="53"/>
      <c r="L26" s="53"/>
      <c r="M26" s="53"/>
      <c r="N26" s="53"/>
      <c r="O26" s="53"/>
      <c r="P26" s="53"/>
      <c r="Q26" s="53"/>
      <c r="R26" s="53"/>
      <c r="S26" s="53"/>
      <c r="T26" s="53"/>
      <c r="U26" s="53"/>
      <c r="V26" s="53"/>
      <c r="W26" s="53"/>
      <c r="X26" s="53"/>
      <c r="Y26" s="53"/>
      <c r="Z26" s="53"/>
      <c r="AA26" s="53"/>
      <c r="AB26" s="53"/>
      <c r="AC26" s="53"/>
      <c r="AD26" s="53"/>
      <c r="AE26" s="53"/>
      <c r="AF26" s="53"/>
      <c r="AG26" s="53"/>
      <c r="AH26" s="53"/>
      <c r="AI26" s="27"/>
      <c r="AJ26" s="20"/>
      <c r="AK26" s="53"/>
      <c r="AL26" s="53"/>
      <c r="AM26" s="53"/>
      <c r="AN26" s="53"/>
      <c r="AO26" s="53"/>
      <c r="AP26" s="53"/>
      <c r="AQ26" s="53"/>
      <c r="AR26" s="53"/>
      <c r="AS26" s="53"/>
      <c r="AT26" s="53"/>
      <c r="AU26" s="53"/>
      <c r="AV26" s="53"/>
      <c r="AW26" s="53"/>
      <c r="AX26" s="53"/>
      <c r="AY26" s="53"/>
      <c r="AZ26" s="53"/>
      <c r="BA26" s="53"/>
      <c r="BB26" s="53"/>
      <c r="BC26" s="53"/>
      <c r="BD26" s="53"/>
      <c r="BE26" s="53"/>
      <c r="BF26" s="53"/>
      <c r="BG26" s="53"/>
      <c r="BH26" s="53"/>
      <c r="BI26" s="53"/>
      <c r="BJ26" s="53"/>
      <c r="BK26" s="53"/>
      <c r="BL26" s="53"/>
      <c r="BM26" s="53"/>
      <c r="BN26" s="53"/>
      <c r="BO26" s="53"/>
      <c r="BP26" s="53"/>
      <c r="BQ26" s="53"/>
      <c r="BR26" s="53"/>
      <c r="BS26" s="53"/>
    </row>
    <row r="27" spans="2:71">
      <c r="B27" s="20"/>
      <c r="C27" s="53"/>
      <c r="D27" s="53"/>
      <c r="E27" s="53"/>
      <c r="F27" s="53"/>
      <c r="G27" s="53"/>
      <c r="H27" s="53"/>
      <c r="I27" s="53"/>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27"/>
      <c r="AJ27" s="20"/>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row>
    <row r="28" spans="2:71">
      <c r="B28" s="20"/>
      <c r="C28" s="53"/>
      <c r="D28" s="53"/>
      <c r="E28" s="53"/>
      <c r="F28" s="53"/>
      <c r="G28" s="53"/>
      <c r="H28" s="53"/>
      <c r="I28" s="53"/>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27"/>
      <c r="AJ28" s="20"/>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row>
    <row r="29" spans="2:71">
      <c r="B29" s="20"/>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27"/>
      <c r="AJ29" s="20"/>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row>
    <row r="30" spans="2:71">
      <c r="B30" s="20"/>
      <c r="C30" s="53"/>
      <c r="D30" s="53"/>
      <c r="E30" s="53"/>
      <c r="F30" s="53"/>
      <c r="G30" s="53"/>
      <c r="H30" s="53"/>
      <c r="I30" s="53"/>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27"/>
      <c r="AJ30" s="20"/>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row>
    <row r="31" spans="2:71">
      <c r="B31" s="20"/>
      <c r="C31" s="53"/>
      <c r="D31" s="53"/>
      <c r="E31" s="53"/>
      <c r="F31" s="53"/>
      <c r="G31" s="53"/>
      <c r="H31" s="53"/>
      <c r="I31" s="53"/>
      <c r="J31" s="53"/>
      <c r="K31" s="53"/>
      <c r="L31"/>
      <c r="M31" s="53"/>
      <c r="N31" s="53"/>
      <c r="O31" s="53"/>
      <c r="P31" s="53"/>
      <c r="Q31" s="53"/>
      <c r="R31" s="53"/>
      <c r="S31" s="53"/>
      <c r="T31" s="53"/>
      <c r="U31" s="53"/>
      <c r="V31" s="53"/>
      <c r="W31" s="53"/>
      <c r="X31" s="53"/>
      <c r="Y31" s="53"/>
      <c r="Z31" s="53"/>
      <c r="AA31" s="53"/>
      <c r="AB31" s="53"/>
      <c r="AC31" s="53"/>
      <c r="AD31" s="53"/>
      <c r="AE31" s="53"/>
      <c r="AF31" s="53"/>
      <c r="AG31" s="53"/>
      <c r="AH31" s="53"/>
      <c r="AI31" s="27"/>
      <c r="AJ31" s="20"/>
      <c r="AK31" s="53"/>
      <c r="AL31" s="53"/>
      <c r="AM31" s="53"/>
      <c r="AN31" s="53"/>
      <c r="AO31" s="53"/>
      <c r="AP31" s="53"/>
      <c r="AQ31" s="53"/>
      <c r="AR31" s="53"/>
      <c r="AS31" s="53"/>
      <c r="AT31" s="53"/>
      <c r="AU31" s="53"/>
      <c r="AV31" s="53"/>
      <c r="AW31" s="53"/>
      <c r="AX31" s="53"/>
      <c r="AY31" s="53"/>
      <c r="AZ31" s="53"/>
      <c r="BA31" s="53"/>
      <c r="BB31" s="53"/>
      <c r="BC31" s="53"/>
      <c r="BD31" s="53"/>
      <c r="BE31" s="53"/>
      <c r="BF31" s="53"/>
      <c r="BG31" s="53"/>
      <c r="BH31" s="53"/>
      <c r="BI31" s="53"/>
      <c r="BJ31" s="53"/>
      <c r="BK31" s="53"/>
      <c r="BL31" s="53"/>
      <c r="BM31" s="53"/>
      <c r="BN31" s="53"/>
      <c r="BO31" s="53"/>
      <c r="BP31" s="53"/>
      <c r="BQ31" s="53"/>
      <c r="BR31" s="53"/>
      <c r="BS31" s="53"/>
    </row>
    <row r="32" spans="2:71">
      <c r="B32" s="20"/>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27"/>
      <c r="AJ32" s="20"/>
      <c r="AK32" s="53"/>
      <c r="AL32" s="53"/>
      <c r="AM32" s="53"/>
      <c r="AN32" s="53"/>
      <c r="AO32" s="53"/>
      <c r="AP32" s="53"/>
      <c r="AQ32" s="53"/>
      <c r="AR32" s="53"/>
      <c r="AS32" s="53"/>
      <c r="AT32" s="53"/>
      <c r="AU32" s="53"/>
      <c r="AV32" s="53"/>
      <c r="AW32" s="53"/>
      <c r="AX32" s="53"/>
      <c r="AY32" s="53"/>
      <c r="AZ32" s="53"/>
      <c r="BA32" s="53"/>
      <c r="BB32" s="53"/>
      <c r="BC32" s="53"/>
      <c r="BD32" s="53"/>
      <c r="BE32" s="53"/>
      <c r="BF32" s="53"/>
      <c r="BG32" s="53"/>
      <c r="BH32" s="53"/>
      <c r="BI32" s="53"/>
      <c r="BJ32" s="53"/>
      <c r="BK32" s="53"/>
      <c r="BL32" s="53"/>
      <c r="BM32" s="53"/>
      <c r="BN32" s="53"/>
      <c r="BO32" s="53"/>
      <c r="BP32" s="53"/>
      <c r="BQ32" s="53"/>
      <c r="BR32" s="53"/>
      <c r="BS32" s="53"/>
    </row>
    <row r="33" spans="2:71">
      <c r="B33" s="20"/>
      <c r="C33" s="53"/>
      <c r="D33" s="53"/>
      <c r="E33" s="53"/>
      <c r="F33" s="53"/>
      <c r="G33" s="53"/>
      <c r="H33" s="53"/>
      <c r="I33" s="53"/>
      <c r="J33" s="53"/>
      <c r="K33" s="53"/>
      <c r="L33" s="53"/>
      <c r="M33" s="53"/>
      <c r="N33" s="53"/>
      <c r="O33" s="53"/>
      <c r="P33" s="53"/>
      <c r="Q33" s="53"/>
      <c r="R33" s="53"/>
      <c r="S33" s="53"/>
      <c r="T33" s="53"/>
      <c r="U33" s="53"/>
      <c r="V33" s="53"/>
      <c r="W33" s="53"/>
      <c r="X33" s="53"/>
      <c r="Y33" s="53"/>
      <c r="Z33" s="53"/>
      <c r="AA33" s="53"/>
      <c r="AB33" s="53"/>
      <c r="AC33" s="53"/>
      <c r="AD33" s="53"/>
      <c r="AE33" s="53"/>
      <c r="AF33" s="53"/>
      <c r="AG33" s="53"/>
      <c r="AH33" s="53"/>
      <c r="AI33" s="27"/>
      <c r="AJ33" s="20"/>
      <c r="AK33" s="53"/>
      <c r="AL33" s="53"/>
      <c r="AM33" s="53"/>
      <c r="AN33" s="53"/>
      <c r="AO33" s="53"/>
      <c r="AP33" s="53"/>
      <c r="AQ33" s="53"/>
      <c r="AR33" s="53"/>
      <c r="AS33" s="53"/>
      <c r="AT33" s="53"/>
      <c r="AU33" s="53"/>
      <c r="AV33" s="53"/>
      <c r="AW33" s="53"/>
      <c r="AX33" s="53"/>
      <c r="AY33" s="53"/>
      <c r="AZ33" s="53"/>
      <c r="BA33" s="53"/>
      <c r="BB33" s="53"/>
      <c r="BC33" s="53"/>
      <c r="BD33" s="53"/>
      <c r="BE33" s="53"/>
      <c r="BF33" s="53"/>
      <c r="BG33" s="53"/>
      <c r="BH33" s="53"/>
      <c r="BI33" s="53"/>
      <c r="BJ33" s="53"/>
      <c r="BK33" s="53"/>
      <c r="BL33" s="53"/>
      <c r="BM33" s="53"/>
      <c r="BN33" s="53"/>
      <c r="BO33" s="53"/>
      <c r="BP33" s="53"/>
      <c r="BQ33" s="53"/>
      <c r="BR33" s="53"/>
      <c r="BS33" s="53"/>
    </row>
    <row r="34" spans="2:71">
      <c r="B34" s="20"/>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c r="AH34" s="53"/>
      <c r="AI34" s="27"/>
      <c r="AJ34" s="20"/>
      <c r="AK34" s="53"/>
      <c r="AL34" s="53"/>
      <c r="AM34" s="53"/>
      <c r="AN34" s="53"/>
      <c r="AO34" s="53"/>
      <c r="AP34" s="53"/>
      <c r="AQ34" s="53"/>
      <c r="AR34" s="53"/>
      <c r="AS34" s="53"/>
      <c r="AT34" s="53"/>
      <c r="AU34" s="53"/>
      <c r="AV34" s="53"/>
      <c r="AW34" s="53"/>
      <c r="AX34" s="53"/>
      <c r="AY34" s="53"/>
      <c r="AZ34" s="53"/>
      <c r="BA34" s="53"/>
      <c r="BB34" s="53"/>
      <c r="BC34" s="53"/>
      <c r="BD34" s="53"/>
      <c r="BE34" s="53"/>
      <c r="BF34" s="53"/>
      <c r="BG34" s="53"/>
      <c r="BH34" s="53"/>
      <c r="BI34" s="53"/>
      <c r="BJ34" s="53"/>
      <c r="BK34" s="53"/>
      <c r="BL34" s="53"/>
      <c r="BM34" s="53"/>
      <c r="BN34" s="53"/>
      <c r="BO34" s="53"/>
      <c r="BP34" s="53"/>
      <c r="BQ34" s="53"/>
      <c r="BR34" s="53"/>
      <c r="BS34" s="53"/>
    </row>
    <row r="35" spans="2:71">
      <c r="B35" s="20"/>
      <c r="C35" s="53"/>
      <c r="D35" s="53"/>
      <c r="E35" s="53"/>
      <c r="F35" s="53"/>
      <c r="G35" s="53"/>
      <c r="H35" s="53"/>
      <c r="I35" s="53"/>
      <c r="J35" s="53"/>
      <c r="K35" s="53"/>
      <c r="L35" s="53"/>
      <c r="M35" s="53"/>
      <c r="N35" s="53"/>
      <c r="O35" s="53"/>
      <c r="P35" s="53"/>
      <c r="Q35" s="53"/>
      <c r="R35" s="53"/>
      <c r="S35" s="53"/>
      <c r="T35" s="53"/>
      <c r="U35" s="53"/>
      <c r="V35" s="53"/>
      <c r="W35" s="53"/>
      <c r="X35" s="53"/>
      <c r="Y35" s="53"/>
      <c r="Z35" s="53"/>
      <c r="AA35" s="53"/>
      <c r="AB35" s="53"/>
      <c r="AC35" s="53"/>
      <c r="AD35" s="53"/>
      <c r="AE35" s="53"/>
      <c r="AF35" s="53"/>
      <c r="AG35" s="53"/>
      <c r="AH35" s="53"/>
      <c r="AI35" s="27"/>
      <c r="AJ35" s="20"/>
      <c r="AK35" s="53"/>
      <c r="AL35" s="53"/>
      <c r="AM35" s="53"/>
      <c r="AN35" s="53"/>
      <c r="AO35" s="53"/>
      <c r="AP35" s="53"/>
      <c r="AQ35" s="53"/>
      <c r="AR35" s="53"/>
      <c r="AS35" s="53"/>
      <c r="AT35" s="53"/>
      <c r="AU35" s="53"/>
      <c r="AV35" s="53"/>
      <c r="AW35" s="53"/>
      <c r="AX35" s="53"/>
      <c r="AY35" s="53"/>
      <c r="AZ35" s="53"/>
      <c r="BA35" s="53"/>
      <c r="BB35" s="53"/>
      <c r="BC35" s="53"/>
      <c r="BD35" s="53"/>
      <c r="BE35" s="53"/>
      <c r="BF35" s="53"/>
      <c r="BG35" s="53"/>
      <c r="BH35" s="53"/>
      <c r="BI35" s="53"/>
      <c r="BJ35" s="53"/>
      <c r="BK35" s="53"/>
      <c r="BL35" s="53"/>
      <c r="BM35" s="53"/>
      <c r="BN35" s="53"/>
      <c r="BO35" s="53"/>
      <c r="BP35" s="53"/>
      <c r="BQ35" s="53"/>
      <c r="BR35" s="53"/>
      <c r="BS35" s="53"/>
    </row>
    <row r="36" spans="2:71">
      <c r="B36" s="20"/>
      <c r="C36" s="53"/>
      <c r="D36" s="53"/>
      <c r="E36" s="53"/>
      <c r="F36" s="53"/>
      <c r="G36" s="53"/>
      <c r="H36" s="53"/>
      <c r="I36" s="53"/>
      <c r="J36" s="53"/>
      <c r="K36" s="53"/>
      <c r="L36" s="53"/>
      <c r="M36" s="53"/>
      <c r="N36" s="53"/>
      <c r="O36" s="53"/>
      <c r="P36" s="53"/>
      <c r="Q36" s="53"/>
      <c r="R36" s="53"/>
      <c r="S36" s="53"/>
      <c r="T36" s="53"/>
      <c r="U36" s="53"/>
      <c r="V36" s="53"/>
      <c r="W36" s="53"/>
      <c r="X36" s="53"/>
      <c r="Y36" s="53"/>
      <c r="Z36" s="53"/>
      <c r="AA36" s="53"/>
      <c r="AB36" s="53"/>
      <c r="AC36" s="53"/>
      <c r="AD36" s="53"/>
      <c r="AE36" s="53"/>
      <c r="AF36" s="53"/>
      <c r="AG36" s="53"/>
      <c r="AH36" s="53"/>
      <c r="AI36" s="27"/>
      <c r="AJ36" s="20"/>
      <c r="AK36" s="53"/>
      <c r="AL36" s="53"/>
      <c r="AM36" s="53"/>
      <c r="AN36" s="53"/>
      <c r="AO36" s="53"/>
      <c r="AP36" s="53"/>
      <c r="AQ36" s="53"/>
      <c r="AR36" s="53"/>
      <c r="AS36" s="53"/>
      <c r="AT36" s="53"/>
      <c r="AU36" s="53"/>
      <c r="AV36" s="53"/>
      <c r="AW36" s="53"/>
      <c r="AX36" s="53"/>
      <c r="AY36" s="53"/>
      <c r="AZ36" s="53"/>
      <c r="BA36" s="53"/>
      <c r="BB36" s="53"/>
      <c r="BC36" s="53"/>
      <c r="BD36" s="53"/>
      <c r="BE36" s="53"/>
      <c r="BF36" s="53"/>
      <c r="BG36" s="53"/>
      <c r="BH36" s="53"/>
      <c r="BI36" s="53"/>
      <c r="BJ36" s="53"/>
      <c r="BK36" s="53"/>
      <c r="BL36" s="53"/>
      <c r="BM36" s="53"/>
      <c r="BN36" s="53"/>
      <c r="BO36" s="53"/>
      <c r="BP36" s="53"/>
      <c r="BQ36" s="53"/>
      <c r="BR36" s="53"/>
      <c r="BS36" s="53"/>
    </row>
    <row r="37" spans="2:71">
      <c r="B37" s="20"/>
      <c r="C37" s="53"/>
      <c r="D37" s="53"/>
      <c r="E37" s="53"/>
      <c r="F37" s="53"/>
      <c r="G37" s="53"/>
      <c r="H37" s="53"/>
      <c r="I37" s="53"/>
      <c r="J37" s="53"/>
      <c r="K37" s="53"/>
      <c r="L37" s="53"/>
      <c r="M37" s="53"/>
      <c r="N37" s="53"/>
      <c r="O37" s="53"/>
      <c r="P37" s="53"/>
      <c r="Q37" s="53"/>
      <c r="R37" s="53"/>
      <c r="S37" s="53"/>
      <c r="T37" s="53"/>
      <c r="U37" s="53"/>
      <c r="V37" s="53"/>
      <c r="W37" s="53"/>
      <c r="X37" s="53"/>
      <c r="Y37" s="53"/>
      <c r="Z37" s="53"/>
      <c r="AA37" s="53"/>
      <c r="AB37" s="53"/>
      <c r="AC37" s="53"/>
      <c r="AD37" s="53"/>
      <c r="AE37" s="53"/>
      <c r="AF37" s="53"/>
      <c r="AG37" s="53"/>
      <c r="AH37" s="53"/>
      <c r="AI37" s="27"/>
      <c r="AJ37" s="20"/>
      <c r="AK37" s="53"/>
      <c r="AL37" s="53"/>
      <c r="AM37" s="53"/>
      <c r="AN37" s="53"/>
      <c r="AO37" s="53"/>
      <c r="AP37" s="53"/>
      <c r="AQ37" s="53"/>
      <c r="AR37" s="53"/>
      <c r="AS37" s="53"/>
      <c r="AT37" s="53"/>
      <c r="AU37" s="53"/>
      <c r="AV37" s="53"/>
      <c r="AW37" s="53"/>
      <c r="AX37" s="53"/>
      <c r="AY37" s="53"/>
      <c r="AZ37" s="53"/>
      <c r="BA37" s="53"/>
      <c r="BB37" s="53"/>
      <c r="BC37" s="53"/>
      <c r="BD37" s="53"/>
      <c r="BE37" s="53"/>
      <c r="BF37" s="53"/>
      <c r="BG37" s="53"/>
      <c r="BH37" s="53"/>
      <c r="BI37" s="53"/>
      <c r="BJ37" s="53"/>
      <c r="BK37" s="53"/>
      <c r="BL37" s="53"/>
      <c r="BM37" s="53"/>
      <c r="BN37" s="53"/>
      <c r="BO37" s="53"/>
      <c r="BP37" s="53"/>
      <c r="BQ37" s="53"/>
      <c r="BR37" s="53"/>
      <c r="BS37" s="53"/>
    </row>
    <row r="38" spans="2:71">
      <c r="B38" s="20"/>
      <c r="C38" s="53"/>
      <c r="D38" s="53"/>
      <c r="E38" s="53"/>
      <c r="F38" s="53"/>
      <c r="G38" s="53"/>
      <c r="H38" s="53"/>
      <c r="I38" s="53"/>
      <c r="J38" s="53"/>
      <c r="K38" s="53"/>
      <c r="L38" s="53"/>
      <c r="M38" s="53"/>
      <c r="N38" s="53"/>
      <c r="O38" s="53"/>
      <c r="P38" s="53"/>
      <c r="Q38" s="53"/>
      <c r="R38" s="53"/>
      <c r="S38" s="53"/>
      <c r="T38" s="53"/>
      <c r="U38" s="53"/>
      <c r="V38" s="53"/>
      <c r="W38" s="53"/>
      <c r="X38" s="53"/>
      <c r="Y38" s="53"/>
      <c r="Z38" s="53"/>
      <c r="AA38" s="53"/>
      <c r="AB38" s="53"/>
      <c r="AC38" s="53"/>
      <c r="AD38" s="53"/>
      <c r="AE38" s="53"/>
      <c r="AF38" s="53"/>
      <c r="AG38" s="53"/>
      <c r="AH38" s="53"/>
      <c r="AI38" s="27"/>
      <c r="AJ38" s="20"/>
      <c r="AK38" s="53"/>
      <c r="AL38" s="53"/>
      <c r="AM38" s="53"/>
      <c r="AN38" s="53"/>
      <c r="AO38" s="53"/>
      <c r="AP38" s="53"/>
      <c r="AQ38" s="53"/>
      <c r="AR38" s="53"/>
      <c r="AS38" s="53"/>
      <c r="AT38" s="53"/>
      <c r="AU38" s="53"/>
      <c r="AV38" s="53"/>
      <c r="AW38" s="53"/>
      <c r="AX38" s="53"/>
      <c r="AY38" s="53"/>
      <c r="AZ38" s="53"/>
      <c r="BA38" s="53"/>
      <c r="BB38" s="53"/>
      <c r="BC38" s="53"/>
      <c r="BD38" s="53"/>
      <c r="BE38" s="53"/>
      <c r="BF38" s="53"/>
      <c r="BG38" s="53"/>
      <c r="BH38" s="53"/>
      <c r="BI38" s="53"/>
      <c r="BJ38" s="53"/>
      <c r="BK38" s="53"/>
      <c r="BL38" s="53"/>
      <c r="BM38" s="53"/>
      <c r="BN38" s="53"/>
      <c r="BO38" s="53"/>
      <c r="BP38" s="53"/>
      <c r="BQ38" s="53"/>
      <c r="BR38" s="53"/>
      <c r="BS38" s="53"/>
    </row>
    <row r="39" spans="2:71">
      <c r="B39" s="20"/>
      <c r="C39" s="53"/>
      <c r="D39" s="53"/>
      <c r="E39" s="53"/>
      <c r="F39" s="53"/>
      <c r="G39" s="53"/>
      <c r="H39" s="53"/>
      <c r="I39" s="53"/>
      <c r="J39" s="53"/>
      <c r="K39" s="53"/>
      <c r="L39" s="53"/>
      <c r="M39" s="53"/>
      <c r="N39" s="53"/>
      <c r="O39" s="53"/>
      <c r="P39" s="53"/>
      <c r="Q39" s="53"/>
      <c r="R39" s="53"/>
      <c r="S39" s="53"/>
      <c r="T39" s="53"/>
      <c r="U39" s="53"/>
      <c r="V39" s="53"/>
      <c r="W39" s="53"/>
      <c r="X39" s="53"/>
      <c r="Y39" s="53"/>
      <c r="Z39" s="53"/>
      <c r="AA39" s="53"/>
      <c r="AB39" s="53"/>
      <c r="AC39" s="53"/>
      <c r="AD39" s="53"/>
      <c r="AE39" s="53"/>
      <c r="AF39" s="53"/>
      <c r="AG39" s="53"/>
      <c r="AH39" s="53"/>
      <c r="AI39" s="27"/>
      <c r="AJ39" s="20"/>
      <c r="AK39" s="53"/>
      <c r="AL39" s="53"/>
      <c r="AM39" s="53"/>
      <c r="AN39" s="53"/>
      <c r="AO39" s="53"/>
      <c r="AP39" s="53"/>
      <c r="AQ39" s="53"/>
      <c r="AR39" s="53"/>
      <c r="AS39" s="53"/>
      <c r="AT39" s="53"/>
      <c r="AU39" s="53"/>
      <c r="AV39" s="53"/>
      <c r="AW39" s="53"/>
      <c r="AX39" s="53"/>
      <c r="AY39" s="53"/>
      <c r="AZ39" s="53"/>
      <c r="BA39" s="53"/>
      <c r="BB39" s="53"/>
      <c r="BC39" s="53"/>
      <c r="BD39" s="53"/>
      <c r="BE39" s="53"/>
      <c r="BF39" s="53"/>
      <c r="BG39" s="53"/>
      <c r="BH39" s="53"/>
      <c r="BI39" s="53"/>
      <c r="BJ39" s="53"/>
      <c r="BK39" s="53"/>
      <c r="BL39" s="53"/>
      <c r="BM39" s="53"/>
      <c r="BN39" s="53"/>
      <c r="BO39" s="53"/>
      <c r="BP39" s="53"/>
      <c r="BQ39" s="53"/>
      <c r="BR39" s="53"/>
      <c r="BS39" s="53"/>
    </row>
    <row r="40" spans="2:71">
      <c r="B40" s="20"/>
      <c r="C40" s="53"/>
      <c r="D40" s="53"/>
      <c r="E40" s="53"/>
      <c r="F40" s="53"/>
      <c r="G40" s="53"/>
      <c r="H40" s="53"/>
      <c r="I40" s="53"/>
      <c r="J40" s="53"/>
      <c r="K40" s="53"/>
      <c r="L40" s="53"/>
      <c r="M40" s="53"/>
      <c r="N40" s="53"/>
      <c r="O40" s="53"/>
      <c r="P40" s="53"/>
      <c r="Q40" s="53"/>
      <c r="R40" s="53"/>
      <c r="S40" s="53"/>
      <c r="T40" s="53"/>
      <c r="U40" s="53"/>
      <c r="V40" s="53"/>
      <c r="W40" s="53"/>
      <c r="X40" s="53"/>
      <c r="Y40" s="53"/>
      <c r="Z40" s="53"/>
      <c r="AA40" s="53"/>
      <c r="AB40" s="53"/>
      <c r="AC40" s="53"/>
      <c r="AD40" s="53"/>
      <c r="AE40" s="53"/>
      <c r="AF40" s="53"/>
      <c r="AG40" s="53"/>
      <c r="AH40" s="53"/>
      <c r="AI40" s="27"/>
      <c r="AJ40" s="20"/>
      <c r="AK40" s="53"/>
      <c r="AL40" s="53"/>
      <c r="AM40" s="53"/>
      <c r="AN40" s="53"/>
      <c r="AO40" s="53"/>
      <c r="AP40" s="53"/>
      <c r="AQ40" s="53"/>
      <c r="AR40" s="53"/>
      <c r="AS40" s="53"/>
      <c r="AT40" s="53"/>
      <c r="AU40" s="53"/>
      <c r="AV40" s="53"/>
      <c r="AW40" s="53"/>
      <c r="AX40" s="53"/>
      <c r="AY40" s="53"/>
      <c r="AZ40" s="53"/>
      <c r="BA40" s="53"/>
      <c r="BB40" s="53"/>
      <c r="BC40" s="53"/>
      <c r="BD40" s="53"/>
      <c r="BE40" s="53"/>
      <c r="BF40" s="53"/>
      <c r="BG40" s="53"/>
      <c r="BH40" s="53"/>
      <c r="BI40" s="53"/>
      <c r="BJ40" s="53"/>
      <c r="BK40" s="53"/>
      <c r="BL40" s="53"/>
      <c r="BM40" s="53"/>
      <c r="BN40" s="53"/>
      <c r="BO40" s="53"/>
      <c r="BP40" s="53"/>
      <c r="BQ40" s="53"/>
      <c r="BR40" s="53"/>
      <c r="BS40" s="53"/>
    </row>
    <row r="41" spans="2:71">
      <c r="B41" s="20"/>
      <c r="C41" s="53"/>
      <c r="D41" s="53"/>
      <c r="E41" s="53"/>
      <c r="F41" s="53"/>
      <c r="G41" s="53"/>
      <c r="H41" s="53"/>
      <c r="I41" s="53"/>
      <c r="J41" s="53"/>
      <c r="K41" s="53"/>
      <c r="L41" s="53"/>
      <c r="M41" s="53"/>
      <c r="N41" s="53"/>
      <c r="O41" s="53"/>
      <c r="P41" s="53"/>
      <c r="Q41" s="53"/>
      <c r="R41" s="53"/>
      <c r="S41" s="53"/>
      <c r="T41" s="53"/>
      <c r="U41" s="53"/>
      <c r="V41" s="53"/>
      <c r="W41" s="53"/>
      <c r="X41" s="53"/>
      <c r="Y41" s="53"/>
      <c r="Z41" s="53"/>
      <c r="AA41" s="53"/>
      <c r="AB41" s="53"/>
      <c r="AC41" s="53"/>
      <c r="AD41" s="53"/>
      <c r="AE41" s="53"/>
      <c r="AF41" s="53"/>
      <c r="AG41" s="53"/>
      <c r="AH41" s="53"/>
      <c r="AI41" s="27"/>
      <c r="AJ41" s="20"/>
      <c r="AK41" s="53"/>
      <c r="AL41" s="53"/>
      <c r="AM41" s="53"/>
      <c r="AN41" s="53"/>
      <c r="AO41" s="53"/>
      <c r="AP41" s="53"/>
      <c r="AQ41" s="53"/>
      <c r="AR41" s="53"/>
      <c r="AS41" s="53"/>
      <c r="AT41" s="53"/>
      <c r="AU41" s="53"/>
      <c r="AV41" s="53"/>
      <c r="AW41" s="53"/>
      <c r="AX41" s="53"/>
      <c r="AY41" s="53"/>
      <c r="AZ41" s="53"/>
      <c r="BA41" s="53"/>
      <c r="BB41" s="53"/>
      <c r="BC41" s="53"/>
      <c r="BD41" s="53"/>
      <c r="BE41" s="53"/>
      <c r="BF41" s="53"/>
      <c r="BG41" s="53"/>
      <c r="BH41" s="53"/>
      <c r="BI41" s="53"/>
      <c r="BJ41" s="53"/>
      <c r="BK41" s="53"/>
      <c r="BL41" s="53"/>
      <c r="BM41" s="53"/>
      <c r="BN41" s="53"/>
      <c r="BO41" s="53"/>
      <c r="BP41" s="53"/>
      <c r="BQ41" s="53"/>
      <c r="BR41" s="53"/>
      <c r="BS41" s="53"/>
    </row>
    <row r="42" spans="2:71">
      <c r="B42" s="20"/>
      <c r="C42" s="53"/>
      <c r="D42" s="53"/>
      <c r="E42" s="53"/>
      <c r="F42" s="53"/>
      <c r="G42" s="53"/>
      <c r="H42" s="53"/>
      <c r="I42" s="53"/>
      <c r="J42" s="53"/>
      <c r="K42" s="53"/>
      <c r="L42" s="53"/>
      <c r="M42" s="53"/>
      <c r="N42" s="53"/>
      <c r="O42" s="53"/>
      <c r="P42" s="53"/>
      <c r="Q42" s="53"/>
      <c r="R42" s="53"/>
      <c r="S42" s="53"/>
      <c r="T42" s="53"/>
      <c r="U42" s="53"/>
      <c r="V42" s="53"/>
      <c r="W42" s="53"/>
      <c r="X42" s="53"/>
      <c r="Y42" s="53"/>
      <c r="Z42" s="53"/>
      <c r="AA42" s="53"/>
      <c r="AB42" s="53"/>
      <c r="AC42" s="53"/>
      <c r="AD42" s="53"/>
      <c r="AE42" s="53"/>
      <c r="AF42" s="53"/>
      <c r="AG42" s="53"/>
      <c r="AH42" s="53"/>
      <c r="AI42" s="27"/>
      <c r="AJ42" s="20"/>
      <c r="AK42" s="53"/>
      <c r="AL42" s="53"/>
      <c r="AM42" s="53"/>
      <c r="AN42" s="53"/>
      <c r="AO42" s="53"/>
      <c r="AP42" s="53"/>
      <c r="AQ42" s="53"/>
      <c r="AR42" s="53"/>
      <c r="AS42" s="53"/>
      <c r="AT42" s="53"/>
      <c r="AU42" s="53"/>
      <c r="AV42" s="53"/>
      <c r="AW42" s="53"/>
      <c r="AX42" s="53"/>
      <c r="AY42" s="53"/>
      <c r="AZ42" s="53"/>
      <c r="BA42" s="53"/>
      <c r="BB42" s="53"/>
      <c r="BC42" s="53"/>
      <c r="BD42" s="53"/>
      <c r="BE42" s="53"/>
      <c r="BF42" s="53"/>
      <c r="BG42" s="53"/>
      <c r="BH42" s="53"/>
      <c r="BI42" s="53"/>
      <c r="BJ42" s="53"/>
      <c r="BK42" s="53"/>
      <c r="BL42" s="53"/>
      <c r="BM42" s="53"/>
      <c r="BN42" s="53"/>
      <c r="BO42" s="53"/>
      <c r="BP42" s="53"/>
      <c r="BQ42" s="53"/>
      <c r="BR42" s="53"/>
      <c r="BS42" s="53"/>
    </row>
    <row r="43" spans="2:71">
      <c r="B43" s="20"/>
      <c r="C43" s="53"/>
      <c r="D43" s="53"/>
      <c r="E43" s="53"/>
      <c r="F43" s="53"/>
      <c r="G43" s="53"/>
      <c r="H43" s="53"/>
      <c r="I43" s="53"/>
      <c r="J43" s="53"/>
      <c r="K43" s="53"/>
      <c r="L43" s="53"/>
      <c r="M43" s="53"/>
      <c r="N43" s="53"/>
      <c r="O43" s="53"/>
      <c r="P43" s="53"/>
      <c r="Q43" s="53"/>
      <c r="R43" s="53"/>
      <c r="S43" s="53"/>
      <c r="T43" s="53"/>
      <c r="U43" s="53"/>
      <c r="V43" s="53"/>
      <c r="W43" s="53"/>
      <c r="X43" s="53"/>
      <c r="Y43" s="53"/>
      <c r="Z43" s="53"/>
      <c r="AA43" s="53"/>
      <c r="AB43" s="53"/>
      <c r="AC43" s="53"/>
      <c r="AD43" s="53"/>
      <c r="AE43" s="53"/>
      <c r="AF43" s="53"/>
      <c r="AG43" s="53"/>
      <c r="AH43" s="53"/>
      <c r="AI43" s="27"/>
      <c r="AJ43" s="20"/>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c r="BJ43" s="53"/>
      <c r="BK43" s="53"/>
      <c r="BL43" s="53"/>
      <c r="BM43" s="53"/>
      <c r="BN43" s="53"/>
      <c r="BO43" s="53"/>
      <c r="BP43" s="53"/>
      <c r="BQ43" s="53"/>
      <c r="BR43" s="53"/>
      <c r="BS43" s="53"/>
    </row>
    <row r="44" spans="2:71">
      <c r="B44" s="20"/>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53"/>
      <c r="AH44" s="53"/>
      <c r="AI44" s="27"/>
      <c r="AJ44" s="20"/>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row>
    <row r="45" spans="2:71">
      <c r="B45" s="20"/>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53"/>
      <c r="AC45" s="53"/>
      <c r="AD45" s="53"/>
      <c r="AE45" s="53"/>
      <c r="AF45" s="53"/>
      <c r="AG45" s="53"/>
      <c r="AH45" s="53"/>
      <c r="AI45" s="27"/>
      <c r="AJ45" s="20"/>
      <c r="AK45" s="53"/>
      <c r="AL45" s="53"/>
      <c r="AM45" s="53"/>
      <c r="AN45" s="53"/>
      <c r="AO45" s="53"/>
      <c r="AP45" s="53"/>
      <c r="AQ45" s="53"/>
      <c r="AR45" s="53"/>
      <c r="AS45" s="53"/>
      <c r="AT45" s="53"/>
      <c r="AU45" s="53"/>
      <c r="AV45" s="53"/>
      <c r="AW45" s="53"/>
      <c r="AX45" s="53"/>
      <c r="AY45" s="53"/>
      <c r="AZ45" s="53"/>
      <c r="BA45" s="53"/>
      <c r="BB45" s="53"/>
      <c r="BC45" s="53"/>
      <c r="BD45" s="53"/>
      <c r="BE45" s="53"/>
      <c r="BF45" s="53"/>
      <c r="BG45" s="53"/>
      <c r="BH45" s="53"/>
      <c r="BI45" s="53"/>
      <c r="BJ45" s="53"/>
      <c r="BK45" s="53"/>
      <c r="BL45" s="53"/>
      <c r="BM45" s="53"/>
      <c r="BN45" s="53"/>
      <c r="BO45" s="53"/>
      <c r="BP45" s="53"/>
      <c r="BQ45" s="53"/>
      <c r="BR45" s="53"/>
      <c r="BS45" s="53"/>
    </row>
    <row r="46" spans="2:71">
      <c r="B46" s="20"/>
      <c r="C46" s="53"/>
      <c r="D46" s="53"/>
      <c r="E46" s="53"/>
      <c r="F46" s="53"/>
      <c r="G46" s="53"/>
      <c r="H46" s="53"/>
      <c r="I46" s="53"/>
      <c r="J46" s="53"/>
      <c r="K46" s="53"/>
      <c r="L46" s="53"/>
      <c r="M46" s="53"/>
      <c r="N46" s="53"/>
      <c r="O46" s="53"/>
      <c r="P46" s="53"/>
      <c r="Q46" s="53"/>
      <c r="R46" s="53"/>
      <c r="S46" s="53"/>
      <c r="T46" s="53"/>
      <c r="U46" s="53"/>
      <c r="V46" s="53"/>
      <c r="W46" s="53"/>
      <c r="X46" s="53"/>
      <c r="Y46" s="53"/>
      <c r="Z46" s="53"/>
      <c r="AA46" s="53"/>
      <c r="AB46" s="53"/>
      <c r="AC46" s="53"/>
      <c r="AD46" s="53"/>
      <c r="AE46" s="53"/>
      <c r="AF46" s="53"/>
      <c r="AG46" s="53"/>
      <c r="AH46" s="53"/>
      <c r="AI46" s="27"/>
      <c r="AJ46" s="20"/>
      <c r="AK46" s="53"/>
      <c r="AL46" s="53"/>
      <c r="AM46" s="53"/>
      <c r="AN46" s="53"/>
      <c r="AO46" s="53"/>
      <c r="AP46" s="53"/>
      <c r="AQ46" s="53"/>
      <c r="AR46" s="53"/>
      <c r="AS46" s="53"/>
      <c r="AT46" s="53"/>
      <c r="AU46" s="53"/>
      <c r="AV46" s="53"/>
      <c r="AW46" s="53"/>
      <c r="AX46" s="53"/>
      <c r="AY46" s="53"/>
      <c r="AZ46" s="53"/>
      <c r="BA46" s="53"/>
      <c r="BB46" s="53"/>
      <c r="BC46" s="53"/>
      <c r="BD46" s="53"/>
      <c r="BE46" s="53"/>
      <c r="BF46" s="53"/>
      <c r="BG46" s="53"/>
      <c r="BH46" s="53"/>
      <c r="BI46" s="53"/>
      <c r="BJ46" s="53"/>
      <c r="BK46" s="53"/>
      <c r="BL46" s="53"/>
      <c r="BM46" s="53"/>
      <c r="BN46" s="53"/>
      <c r="BO46" s="53"/>
      <c r="BP46" s="53"/>
      <c r="BQ46" s="53"/>
      <c r="BR46" s="53"/>
      <c r="BS46" s="53"/>
    </row>
    <row r="47" spans="2:71">
      <c r="B47" s="20"/>
      <c r="C47" s="53"/>
      <c r="D47" s="53"/>
      <c r="E47" s="53"/>
      <c r="F47" s="53"/>
      <c r="G47" s="53"/>
      <c r="H47" s="53"/>
      <c r="I47" s="53"/>
      <c r="J47" s="53"/>
      <c r="K47" s="53"/>
      <c r="L47" s="53"/>
      <c r="M47" s="53"/>
      <c r="N47" s="53"/>
      <c r="O47" s="53"/>
      <c r="P47" s="53"/>
      <c r="Q47" s="53"/>
      <c r="R47" s="53"/>
      <c r="S47" s="53"/>
      <c r="T47" s="53"/>
      <c r="U47" s="53"/>
      <c r="V47" s="53"/>
      <c r="W47" s="53"/>
      <c r="X47" s="53"/>
      <c r="Y47" s="53"/>
      <c r="Z47" s="53"/>
      <c r="AA47" s="53"/>
      <c r="AB47" s="53"/>
      <c r="AC47" s="53"/>
      <c r="AD47" s="53"/>
      <c r="AE47" s="53"/>
      <c r="AF47" s="53"/>
      <c r="AG47" s="53"/>
      <c r="AH47" s="53"/>
      <c r="AI47" s="27"/>
      <c r="AJ47" s="20"/>
      <c r="AK47" s="53"/>
      <c r="AL47" s="53"/>
      <c r="AM47" s="53"/>
      <c r="AN47" s="53"/>
      <c r="AO47" s="53"/>
      <c r="AP47" s="53"/>
      <c r="AQ47" s="53"/>
      <c r="AR47" s="53"/>
      <c r="AS47" s="53"/>
      <c r="AT47" s="53"/>
      <c r="AU47" s="53"/>
      <c r="AV47" s="53"/>
      <c r="AW47" s="53"/>
      <c r="AX47" s="53"/>
      <c r="AY47" s="53"/>
      <c r="AZ47" s="53"/>
      <c r="BA47" s="53"/>
      <c r="BB47" s="53"/>
      <c r="BC47" s="53"/>
      <c r="BD47" s="53"/>
      <c r="BE47" s="53"/>
      <c r="BF47" s="53"/>
      <c r="BG47" s="53"/>
      <c r="BH47" s="53"/>
      <c r="BI47" s="53"/>
      <c r="BJ47" s="53"/>
      <c r="BK47" s="53"/>
      <c r="BL47" s="53"/>
      <c r="BM47" s="53"/>
      <c r="BN47" s="53"/>
      <c r="BO47" s="53"/>
      <c r="BP47" s="53"/>
      <c r="BQ47" s="53"/>
      <c r="BR47" s="53"/>
      <c r="BS47" s="53"/>
    </row>
    <row r="48" spans="2:71" ht="60">
      <c r="B48" s="20"/>
      <c r="C48" s="53"/>
      <c r="D48" s="53"/>
      <c r="E48" s="53"/>
      <c r="F48" s="53"/>
      <c r="G48" s="53"/>
      <c r="H48" s="53"/>
      <c r="I48" s="53"/>
      <c r="J48" s="53"/>
      <c r="K48" s="53"/>
      <c r="L48" s="53"/>
      <c r="M48" s="53"/>
      <c r="N48" s="53"/>
      <c r="O48" s="53"/>
      <c r="P48" s="53"/>
      <c r="Q48" s="53"/>
      <c r="R48" s="53"/>
      <c r="S48" s="53"/>
      <c r="T48" s="53"/>
      <c r="U48" s="53"/>
      <c r="V48" s="53"/>
      <c r="W48" s="53"/>
      <c r="X48" s="53"/>
      <c r="Y48" s="53"/>
      <c r="Z48" s="53"/>
      <c r="AA48" s="53"/>
      <c r="AB48" s="53"/>
      <c r="AC48" s="53"/>
      <c r="AD48" s="53"/>
      <c r="AE48" s="53"/>
      <c r="AF48" s="53"/>
      <c r="AG48" s="53"/>
      <c r="AH48" s="53"/>
      <c r="AI48" s="27"/>
      <c r="AJ48" s="20"/>
      <c r="AK48" s="53"/>
      <c r="AL48" s="53"/>
      <c r="AM48" s="53"/>
      <c r="AN48" s="53"/>
      <c r="AO48" s="53"/>
      <c r="AP48" s="53"/>
      <c r="AQ48" s="53"/>
      <c r="AR48" s="53"/>
      <c r="AS48" s="53"/>
      <c r="AT48" s="53"/>
      <c r="AU48" s="53"/>
      <c r="AV48" s="53"/>
      <c r="AW48" s="53"/>
      <c r="AX48" s="53"/>
      <c r="AY48" s="28"/>
      <c r="AZ48" s="29"/>
      <c r="BA48" s="29"/>
      <c r="BB48" s="29"/>
      <c r="BC48" s="28"/>
      <c r="BD48" s="29"/>
      <c r="BE48" s="29"/>
      <c r="BF48" s="29"/>
      <c r="BG48" s="29"/>
      <c r="BH48" s="53"/>
      <c r="BI48" s="53"/>
      <c r="BJ48" s="53"/>
      <c r="BK48" s="53"/>
      <c r="BL48" s="53"/>
      <c r="BM48" s="53"/>
      <c r="BN48" s="53"/>
      <c r="BO48" s="53"/>
      <c r="BP48" s="53"/>
      <c r="BQ48" s="53"/>
      <c r="BR48" s="53"/>
      <c r="BS48" s="53"/>
    </row>
    <row r="49" spans="2:71">
      <c r="B49" s="20"/>
      <c r="C49" s="53"/>
      <c r="D49" s="53"/>
      <c r="E49" s="53"/>
      <c r="F49" s="53"/>
      <c r="G49" s="53"/>
      <c r="H49" s="53"/>
      <c r="I49" s="53"/>
      <c r="J49" s="53"/>
      <c r="K49" s="53"/>
      <c r="L49" s="53"/>
      <c r="M49" s="53"/>
      <c r="N49" s="53"/>
      <c r="O49" s="53"/>
      <c r="P49" s="53"/>
      <c r="Q49" s="53"/>
      <c r="R49" s="53"/>
      <c r="S49" s="53"/>
      <c r="T49" s="53"/>
      <c r="U49" s="53"/>
      <c r="V49" s="53"/>
      <c r="W49" s="53"/>
      <c r="X49" s="53"/>
      <c r="Y49" s="53"/>
      <c r="Z49" s="53"/>
      <c r="AA49" s="53"/>
      <c r="AB49" s="53"/>
      <c r="AC49" s="53"/>
      <c r="AD49" s="53"/>
      <c r="AE49" s="53"/>
      <c r="AF49" s="53"/>
      <c r="AG49" s="53"/>
      <c r="AH49" s="53"/>
      <c r="AI49" s="27"/>
      <c r="AJ49" s="20"/>
      <c r="AK49" s="53"/>
      <c r="AL49" s="53"/>
      <c r="AM49" s="53"/>
      <c r="AN49" s="53"/>
      <c r="AO49" s="53"/>
      <c r="AP49" s="53"/>
      <c r="AQ49" s="53"/>
      <c r="AR49" s="53"/>
      <c r="AS49" s="53"/>
      <c r="AT49" s="53"/>
      <c r="AU49" s="53"/>
      <c r="AV49" s="53"/>
      <c r="AW49" s="53"/>
      <c r="AX49" s="53"/>
      <c r="AY49" s="53"/>
      <c r="AZ49" s="53"/>
      <c r="BA49" s="53"/>
      <c r="BB49" s="53"/>
      <c r="BC49" s="53"/>
      <c r="BD49" s="53"/>
      <c r="BE49" s="53"/>
      <c r="BF49" s="53"/>
      <c r="BG49" s="53"/>
      <c r="BH49" s="53"/>
      <c r="BI49" s="53"/>
      <c r="BJ49" s="53"/>
      <c r="BK49" s="53"/>
      <c r="BL49" s="53"/>
      <c r="BM49" s="53"/>
      <c r="BN49" s="53"/>
      <c r="BO49" s="53"/>
      <c r="BP49" s="53"/>
      <c r="BQ49" s="53"/>
      <c r="BR49" s="53"/>
      <c r="BS49" s="53"/>
    </row>
    <row r="50" spans="2:71">
      <c r="B50" s="20"/>
      <c r="C50" s="53"/>
      <c r="D50" s="53"/>
      <c r="E50" s="53"/>
      <c r="F50" s="53"/>
      <c r="G50" s="53"/>
      <c r="H50" s="53"/>
      <c r="I50" s="53"/>
      <c r="J50" s="53"/>
      <c r="K50" s="53"/>
      <c r="L50" s="53"/>
      <c r="M50" s="53"/>
      <c r="N50" s="53"/>
      <c r="O50" s="53"/>
      <c r="P50" s="53"/>
      <c r="Q50" s="53"/>
      <c r="R50" s="53"/>
      <c r="S50" s="53"/>
      <c r="T50" s="53"/>
      <c r="U50" s="53"/>
      <c r="V50" s="53"/>
      <c r="W50" s="53"/>
      <c r="X50" s="53"/>
      <c r="Y50" s="53"/>
      <c r="Z50" s="53"/>
      <c r="AA50" s="53"/>
      <c r="AB50" s="53"/>
      <c r="AC50" s="53"/>
      <c r="AD50" s="53"/>
      <c r="AE50" s="53"/>
      <c r="AF50" s="53"/>
      <c r="AG50" s="53"/>
      <c r="AH50" s="53"/>
      <c r="AI50" s="27"/>
      <c r="AJ50" s="20"/>
      <c r="AK50" s="53"/>
      <c r="AL50" s="53"/>
      <c r="AM50" s="53"/>
      <c r="AN50" s="53"/>
      <c r="AO50" s="53"/>
      <c r="AP50" s="53"/>
      <c r="AQ50" s="53"/>
      <c r="AR50" s="53"/>
      <c r="AS50" s="53"/>
      <c r="AT50" s="53"/>
      <c r="AU50" s="53"/>
      <c r="AV50" s="53"/>
      <c r="AW50" s="53"/>
      <c r="AX50" s="53"/>
      <c r="AY50" s="53"/>
      <c r="AZ50" s="53"/>
      <c r="BA50" s="53"/>
      <c r="BB50" s="53"/>
      <c r="BC50" s="53"/>
      <c r="BD50" s="53"/>
      <c r="BE50" s="53"/>
      <c r="BF50" s="53"/>
      <c r="BG50" s="53"/>
      <c r="BH50" s="53"/>
      <c r="BI50" s="53"/>
      <c r="BJ50" s="53"/>
      <c r="BK50" s="53"/>
      <c r="BL50" s="53"/>
      <c r="BM50" s="53"/>
      <c r="BN50" s="53"/>
      <c r="BO50" s="53"/>
      <c r="BP50" s="53"/>
      <c r="BQ50" s="53"/>
      <c r="BR50" s="53"/>
      <c r="BS50" s="53"/>
    </row>
    <row r="51" spans="2:71">
      <c r="B51" s="20"/>
      <c r="C51" s="53"/>
      <c r="D51" s="53"/>
      <c r="E51" s="53"/>
      <c r="F51" s="53"/>
      <c r="G51" s="53"/>
      <c r="H51" s="53"/>
      <c r="I51" s="53"/>
      <c r="J51" s="53"/>
      <c r="K51" s="53"/>
      <c r="L51" s="53"/>
      <c r="M51" s="53"/>
      <c r="N51" s="53"/>
      <c r="O51" s="53"/>
      <c r="P51" s="53"/>
      <c r="Q51" s="53"/>
      <c r="R51" s="53"/>
      <c r="S51" s="53"/>
      <c r="T51" s="53"/>
      <c r="U51" s="53"/>
      <c r="V51" s="53"/>
      <c r="W51" s="53"/>
      <c r="X51" s="53"/>
      <c r="Y51" s="53"/>
      <c r="Z51" s="53"/>
      <c r="AA51" s="53"/>
      <c r="AB51" s="53"/>
      <c r="AC51" s="53"/>
      <c r="AD51" s="53"/>
      <c r="AE51" s="53"/>
      <c r="AF51" s="53"/>
      <c r="AG51" s="53"/>
      <c r="AH51" s="53"/>
      <c r="AI51" s="27"/>
      <c r="AJ51" s="20"/>
      <c r="AK51" s="53"/>
      <c r="AL51" s="53"/>
      <c r="AM51" s="53"/>
      <c r="AN51" s="53"/>
      <c r="AO51" s="53"/>
      <c r="AP51" s="53"/>
      <c r="AQ51" s="53"/>
      <c r="AR51" s="53"/>
      <c r="AS51" s="53"/>
      <c r="AT51" s="53"/>
      <c r="AU51" s="53"/>
      <c r="AV51" s="53"/>
      <c r="AW51" s="53"/>
      <c r="AX51" s="53"/>
      <c r="AY51" s="53"/>
      <c r="AZ51" s="53"/>
      <c r="BA51" s="53"/>
      <c r="BB51" s="53"/>
      <c r="BC51" s="53"/>
      <c r="BD51" s="53"/>
      <c r="BE51" s="53"/>
      <c r="BF51" s="53"/>
      <c r="BG51" s="53"/>
      <c r="BH51" s="53"/>
      <c r="BI51" s="53"/>
      <c r="BJ51" s="53"/>
      <c r="BK51" s="53"/>
      <c r="BL51" s="53"/>
      <c r="BM51" s="53"/>
      <c r="BN51" s="53"/>
      <c r="BO51" s="53"/>
      <c r="BP51" s="53"/>
      <c r="BQ51" s="53"/>
      <c r="BR51" s="53"/>
      <c r="BS51" s="53"/>
    </row>
    <row r="52" spans="2:71">
      <c r="B52" s="20"/>
      <c r="C52" s="53"/>
      <c r="D52" s="53"/>
      <c r="E52" s="53"/>
      <c r="F52" s="53"/>
      <c r="G52" s="53"/>
      <c r="H52" s="53"/>
      <c r="I52" s="53"/>
      <c r="J52" s="53"/>
      <c r="K52" s="53"/>
      <c r="L52" s="53"/>
      <c r="M52" s="53"/>
      <c r="N52" s="53"/>
      <c r="O52" s="53"/>
      <c r="P52" s="53"/>
      <c r="Q52" s="53"/>
      <c r="R52" s="53"/>
      <c r="S52" s="53"/>
      <c r="T52" s="53"/>
      <c r="U52" s="53"/>
      <c r="V52" s="53"/>
      <c r="W52" s="53"/>
      <c r="X52" s="53"/>
      <c r="Y52" s="53"/>
      <c r="Z52" s="53"/>
      <c r="AA52" s="53"/>
      <c r="AB52" s="53"/>
      <c r="AC52" s="53"/>
      <c r="AD52" s="53"/>
      <c r="AE52" s="53"/>
      <c r="AF52" s="53"/>
      <c r="AG52" s="53"/>
      <c r="AH52" s="53"/>
      <c r="AI52" s="27"/>
      <c r="AJ52" s="20"/>
      <c r="AK52" s="53"/>
      <c r="AL52" s="53"/>
      <c r="AM52" s="53"/>
      <c r="AN52" s="53"/>
      <c r="AO52" s="53"/>
      <c r="AP52" s="53"/>
      <c r="AQ52" s="53"/>
      <c r="AR52" s="53"/>
      <c r="AS52" s="53"/>
      <c r="AT52" s="53"/>
      <c r="AU52" s="53"/>
      <c r="AV52" s="53"/>
      <c r="AW52" s="53"/>
      <c r="AX52" s="53"/>
      <c r="AY52" s="53"/>
      <c r="AZ52" s="53"/>
      <c r="BA52" s="53"/>
      <c r="BB52" s="53"/>
      <c r="BC52" s="53"/>
      <c r="BD52" s="53"/>
      <c r="BE52" s="53"/>
      <c r="BF52" s="53"/>
      <c r="BG52" s="53"/>
      <c r="BH52" s="53"/>
      <c r="BI52" s="53"/>
      <c r="BJ52" s="53"/>
      <c r="BK52" s="53"/>
      <c r="BL52" s="53"/>
      <c r="BM52" s="53"/>
      <c r="BN52" s="53"/>
      <c r="BO52" s="53"/>
      <c r="BP52" s="53"/>
      <c r="BQ52" s="53"/>
      <c r="BR52" s="53"/>
      <c r="BS52" s="53"/>
    </row>
    <row r="53" spans="2:71">
      <c r="B53" s="20"/>
      <c r="C53" s="53"/>
      <c r="D53" s="53"/>
      <c r="E53" s="53"/>
      <c r="F53" s="53"/>
      <c r="G53" s="53"/>
      <c r="H53" s="53"/>
      <c r="I53" s="53"/>
      <c r="J53" s="53"/>
      <c r="K53" s="53"/>
      <c r="L53" s="53"/>
      <c r="M53" s="53"/>
      <c r="N53" s="53"/>
      <c r="O53" s="53"/>
      <c r="P53" s="53"/>
      <c r="Q53" s="53"/>
      <c r="R53" s="53"/>
      <c r="S53" s="53"/>
      <c r="T53" s="53"/>
      <c r="U53" s="53"/>
      <c r="V53" s="53"/>
      <c r="W53" s="53"/>
      <c r="X53" s="53"/>
      <c r="Y53" s="53"/>
      <c r="Z53" s="53"/>
      <c r="AA53" s="53"/>
      <c r="AB53" s="53"/>
      <c r="AC53" s="53"/>
      <c r="AD53" s="53"/>
      <c r="AE53" s="53"/>
      <c r="AF53" s="53"/>
      <c r="AG53" s="53"/>
      <c r="AH53" s="53"/>
      <c r="AI53" s="27"/>
      <c r="AJ53" s="20"/>
      <c r="AK53" s="53"/>
      <c r="AL53" s="53"/>
      <c r="AM53" s="53"/>
      <c r="AN53" s="53"/>
      <c r="AO53" s="53"/>
      <c r="AP53" s="53"/>
      <c r="AQ53" s="53"/>
      <c r="AR53" s="53"/>
      <c r="AS53" s="53"/>
      <c r="AT53" s="53"/>
      <c r="AU53" s="53"/>
      <c r="AV53" s="53"/>
      <c r="AW53" s="53"/>
      <c r="AX53" s="53"/>
      <c r="AY53" s="53"/>
      <c r="AZ53" s="53"/>
      <c r="BA53" s="53"/>
      <c r="BB53" s="53"/>
      <c r="BC53" s="53"/>
      <c r="BD53" s="53"/>
      <c r="BE53" s="53"/>
      <c r="BF53" s="53"/>
      <c r="BG53" s="53"/>
      <c r="BH53" s="53"/>
      <c r="BI53" s="53"/>
      <c r="BJ53" s="53"/>
      <c r="BK53" s="53"/>
      <c r="BL53" s="53"/>
      <c r="BM53" s="53"/>
      <c r="BN53" s="53"/>
      <c r="BO53" s="53"/>
      <c r="BP53" s="53"/>
      <c r="BQ53" s="53"/>
      <c r="BR53" s="53"/>
      <c r="BS53" s="53"/>
    </row>
    <row r="54" spans="2:71">
      <c r="B54" s="20"/>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53"/>
      <c r="AC54" s="53"/>
      <c r="AD54" s="53"/>
      <c r="AE54" s="53"/>
      <c r="AF54" s="53"/>
      <c r="AG54" s="53"/>
      <c r="AH54" s="53"/>
      <c r="AI54" s="27"/>
      <c r="AJ54" s="20"/>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53"/>
      <c r="BI54" s="53"/>
      <c r="BJ54" s="53"/>
      <c r="BK54" s="53"/>
      <c r="BL54" s="53"/>
      <c r="BM54" s="53"/>
      <c r="BN54" s="53"/>
      <c r="BO54" s="53"/>
      <c r="BP54" s="53"/>
      <c r="BQ54" s="53"/>
      <c r="BR54" s="53"/>
      <c r="BS54" s="53"/>
    </row>
    <row r="55" spans="2:71">
      <c r="B55" s="20"/>
      <c r="C55" s="53"/>
      <c r="D55" s="53"/>
      <c r="E55" s="53"/>
      <c r="F55" s="53"/>
      <c r="G55" s="53"/>
      <c r="H55" s="53"/>
      <c r="I55" s="53"/>
      <c r="J55" s="53"/>
      <c r="K55" s="53"/>
      <c r="L55" s="53"/>
      <c r="M55" s="53"/>
      <c r="N55" s="53"/>
      <c r="O55" s="53"/>
      <c r="P55" s="53"/>
      <c r="Q55" s="53"/>
      <c r="R55" s="53"/>
      <c r="S55" s="53"/>
      <c r="T55" s="53"/>
      <c r="U55" s="53"/>
      <c r="V55" s="53"/>
      <c r="W55" s="53"/>
      <c r="X55" s="53"/>
      <c r="Y55" s="53"/>
      <c r="Z55" s="53"/>
      <c r="AA55" s="53"/>
      <c r="AB55" s="53"/>
      <c r="AC55" s="53"/>
      <c r="AD55" s="53"/>
      <c r="AE55" s="53"/>
      <c r="AF55" s="53"/>
      <c r="AG55" s="53"/>
      <c r="AH55" s="53"/>
      <c r="AI55" s="27"/>
      <c r="AJ55" s="20"/>
      <c r="AK55" s="53"/>
      <c r="AL55" s="53"/>
      <c r="AM55" s="53"/>
      <c r="AN55" s="53"/>
      <c r="AO55" s="53"/>
      <c r="AP55" s="53"/>
      <c r="AQ55" s="53"/>
      <c r="AR55" s="53"/>
      <c r="AS55" s="53"/>
      <c r="AT55" s="53"/>
      <c r="AU55" s="53"/>
      <c r="AV55" s="53"/>
      <c r="AW55" s="53"/>
      <c r="AX55" s="53"/>
      <c r="AY55" s="53"/>
      <c r="AZ55" s="53"/>
      <c r="BA55" s="53"/>
      <c r="BB55" s="53"/>
      <c r="BC55" s="53"/>
      <c r="BD55" s="53"/>
      <c r="BE55" s="53"/>
      <c r="BF55" s="53"/>
      <c r="BG55" s="53"/>
      <c r="BH55" s="53"/>
      <c r="BI55" s="53"/>
      <c r="BJ55" s="53"/>
      <c r="BK55" s="53"/>
      <c r="BL55" s="53"/>
      <c r="BM55" s="53"/>
      <c r="BN55" s="53"/>
      <c r="BO55" s="53"/>
      <c r="BP55" s="53"/>
      <c r="BQ55" s="53"/>
      <c r="BR55" s="53"/>
      <c r="BS55" s="53"/>
    </row>
    <row r="56" spans="2:71">
      <c r="B56" s="20"/>
      <c r="C56" s="53"/>
      <c r="D56" s="53"/>
      <c r="E56" s="53"/>
      <c r="F56" s="53"/>
      <c r="G56" s="53"/>
      <c r="H56" s="53"/>
      <c r="I56" s="53"/>
      <c r="J56" s="53"/>
      <c r="K56" s="53"/>
      <c r="L56" s="53"/>
      <c r="M56" s="53"/>
      <c r="N56" s="53"/>
      <c r="O56" s="53"/>
      <c r="P56" s="53"/>
      <c r="Q56" s="53"/>
      <c r="R56" s="53"/>
      <c r="S56" s="53"/>
      <c r="T56" s="53"/>
      <c r="U56" s="53"/>
      <c r="V56" s="53"/>
      <c r="W56" s="53"/>
      <c r="X56" s="53"/>
      <c r="Y56" s="53"/>
      <c r="Z56" s="53"/>
      <c r="AA56" s="53"/>
      <c r="AB56" s="53"/>
      <c r="AC56" s="53"/>
      <c r="AD56" s="53"/>
      <c r="AE56" s="53"/>
      <c r="AF56" s="53"/>
      <c r="AG56" s="53"/>
      <c r="AH56" s="53"/>
      <c r="AI56" s="27"/>
      <c r="AJ56" s="20"/>
      <c r="AK56" s="53"/>
      <c r="AL56" s="53"/>
      <c r="AM56" s="53"/>
      <c r="AN56" s="53"/>
      <c r="AO56" s="53"/>
      <c r="AP56" s="53"/>
      <c r="AQ56" s="53"/>
      <c r="AR56" s="53"/>
      <c r="AS56" s="53"/>
      <c r="AT56" s="53"/>
      <c r="AU56" s="53"/>
      <c r="AV56" s="53"/>
      <c r="AW56" s="53"/>
      <c r="AX56" s="53"/>
      <c r="AY56" s="53"/>
      <c r="AZ56" s="53"/>
      <c r="BA56" s="53"/>
      <c r="BB56" s="53"/>
      <c r="BC56" s="53"/>
      <c r="BD56" s="53"/>
      <c r="BE56" s="53"/>
      <c r="BF56" s="53"/>
      <c r="BG56" s="53"/>
      <c r="BH56" s="53"/>
      <c r="BI56" s="53"/>
      <c r="BJ56" s="53"/>
      <c r="BK56" s="53"/>
      <c r="BL56" s="53"/>
      <c r="BM56" s="53"/>
      <c r="BN56" s="53"/>
      <c r="BO56" s="53"/>
      <c r="BP56" s="53"/>
      <c r="BQ56" s="53"/>
      <c r="BR56" s="53"/>
      <c r="BS56" s="53"/>
    </row>
    <row r="57" spans="2:71">
      <c r="B57" s="20"/>
      <c r="C57" s="53"/>
      <c r="D57" s="53"/>
      <c r="E57" s="53"/>
      <c r="F57" s="53"/>
      <c r="G57" s="53"/>
      <c r="H57" s="53"/>
      <c r="I57" s="53"/>
      <c r="J57" s="53"/>
      <c r="K57" s="53"/>
      <c r="L57" s="53"/>
      <c r="M57" s="53"/>
      <c r="N57" s="53"/>
      <c r="O57" s="53"/>
      <c r="P57" s="53"/>
      <c r="Q57" s="53"/>
      <c r="R57" s="53"/>
      <c r="S57" s="53"/>
      <c r="T57" s="53"/>
      <c r="U57" s="53"/>
      <c r="V57" s="53"/>
      <c r="W57" s="53"/>
      <c r="X57" s="53"/>
      <c r="Y57" s="53"/>
      <c r="Z57" s="53"/>
      <c r="AA57" s="53"/>
      <c r="AB57" s="53"/>
      <c r="AC57" s="53"/>
      <c r="AD57" s="53"/>
      <c r="AE57" s="53"/>
      <c r="AF57" s="53"/>
      <c r="AG57" s="53"/>
      <c r="AH57" s="53"/>
      <c r="AI57" s="27"/>
      <c r="AJ57" s="20"/>
      <c r="AK57" s="53"/>
      <c r="AL57" s="53"/>
      <c r="AM57" s="53"/>
      <c r="AN57" s="53"/>
      <c r="AO57" s="53"/>
      <c r="AP57" s="53"/>
      <c r="AQ57" s="53"/>
      <c r="AR57" s="53"/>
      <c r="AS57" s="53"/>
      <c r="AT57" s="53"/>
      <c r="AU57" s="53"/>
      <c r="AV57" s="53"/>
      <c r="AW57" s="53"/>
      <c r="AX57" s="53"/>
      <c r="AY57" s="53"/>
      <c r="AZ57" s="53"/>
      <c r="BA57" s="53"/>
      <c r="BB57" s="53"/>
      <c r="BC57" s="53"/>
      <c r="BD57" s="53"/>
      <c r="BE57" s="53"/>
      <c r="BF57" s="53"/>
      <c r="BG57" s="53"/>
      <c r="BH57" s="53"/>
      <c r="BI57" s="53"/>
      <c r="BJ57" s="53"/>
      <c r="BK57" s="53"/>
      <c r="BL57" s="53"/>
      <c r="BM57" s="53"/>
      <c r="BN57" s="53"/>
      <c r="BO57" s="53"/>
      <c r="BP57" s="53"/>
      <c r="BQ57" s="53"/>
      <c r="BR57" s="53"/>
      <c r="BS57" s="53"/>
    </row>
    <row r="58" spans="2:71">
      <c r="B58" s="20"/>
      <c r="C58" s="53"/>
      <c r="D58" s="53"/>
      <c r="E58" s="53"/>
      <c r="F58" s="53"/>
      <c r="G58" s="53"/>
      <c r="H58" s="53"/>
      <c r="I58" s="53"/>
      <c r="J58" s="53"/>
      <c r="K58" s="53"/>
      <c r="L58" s="53"/>
      <c r="M58" s="53"/>
      <c r="N58" s="53"/>
      <c r="O58" s="53"/>
      <c r="P58" s="53"/>
      <c r="Q58" s="53"/>
      <c r="R58" s="53"/>
      <c r="S58" s="53"/>
      <c r="T58" s="53"/>
      <c r="U58" s="53"/>
      <c r="V58" s="53"/>
      <c r="W58" s="53"/>
      <c r="X58" s="53"/>
      <c r="Y58" s="53"/>
      <c r="Z58" s="53"/>
      <c r="AA58" s="53"/>
      <c r="AB58" s="53"/>
      <c r="AC58" s="53"/>
      <c r="AD58" s="53"/>
      <c r="AE58" s="53"/>
      <c r="AF58" s="53"/>
      <c r="AG58" s="53"/>
      <c r="AH58" s="53"/>
      <c r="AI58" s="27"/>
      <c r="AJ58" s="20"/>
      <c r="AK58" s="53"/>
      <c r="AL58" s="53"/>
      <c r="AM58" s="53"/>
      <c r="AN58" s="53"/>
      <c r="AO58" s="53"/>
      <c r="AP58" s="53"/>
      <c r="AQ58" s="53"/>
      <c r="AR58" s="53"/>
      <c r="AS58" s="53"/>
      <c r="AT58" s="53"/>
      <c r="AU58" s="53"/>
      <c r="AV58" s="53"/>
      <c r="AW58" s="53"/>
      <c r="AX58" s="53"/>
      <c r="AY58" s="53"/>
      <c r="AZ58" s="53"/>
      <c r="BA58" s="53"/>
      <c r="BB58" s="53"/>
      <c r="BC58" s="53"/>
      <c r="BD58" s="53"/>
      <c r="BE58" s="53"/>
      <c r="BF58" s="53"/>
      <c r="BG58" s="53"/>
      <c r="BH58" s="53"/>
      <c r="BI58" s="53"/>
      <c r="BJ58" s="53"/>
      <c r="BK58" s="53"/>
      <c r="BL58" s="53"/>
      <c r="BM58" s="53"/>
      <c r="BN58" s="53"/>
      <c r="BO58" s="53"/>
      <c r="BP58" s="53"/>
      <c r="BQ58" s="53"/>
      <c r="BR58" s="53"/>
      <c r="BS58" s="53"/>
    </row>
    <row r="59" spans="2:71">
      <c r="B59" s="20"/>
      <c r="C59" s="53"/>
      <c r="D59" s="53"/>
      <c r="E59" s="53"/>
      <c r="F59" s="53"/>
      <c r="G59" s="53"/>
      <c r="H59" s="53"/>
      <c r="I59" s="53"/>
      <c r="J59" s="53"/>
      <c r="K59" s="53"/>
      <c r="L59" s="53"/>
      <c r="M59" s="53"/>
      <c r="N59" s="53"/>
      <c r="O59" s="53"/>
      <c r="P59" s="53"/>
      <c r="Q59" s="53"/>
      <c r="R59" s="53"/>
      <c r="S59" s="53"/>
      <c r="T59" s="53"/>
      <c r="U59" s="53"/>
      <c r="V59" s="53"/>
      <c r="W59" s="53"/>
      <c r="X59" s="53"/>
      <c r="Y59" s="53"/>
      <c r="Z59" s="53"/>
      <c r="AA59" s="53"/>
      <c r="AB59" s="53"/>
      <c r="AC59" s="53"/>
      <c r="AD59" s="53"/>
      <c r="AE59" s="53"/>
      <c r="AF59" s="53"/>
      <c r="AG59" s="53"/>
      <c r="AH59" s="53"/>
      <c r="AI59" s="27"/>
      <c r="AJ59" s="20"/>
      <c r="AK59" s="53"/>
      <c r="AL59" s="53"/>
      <c r="AM59" s="53"/>
      <c r="AN59" s="53"/>
      <c r="AO59" s="53"/>
      <c r="AP59" s="53"/>
      <c r="AQ59" s="53"/>
      <c r="AR59" s="53"/>
      <c r="AS59" s="53"/>
      <c r="AT59" s="53"/>
      <c r="AU59" s="53"/>
      <c r="AV59" s="53"/>
      <c r="AW59" s="53"/>
      <c r="AX59" s="53"/>
      <c r="AY59" s="53"/>
      <c r="AZ59" s="53"/>
      <c r="BA59" s="53"/>
      <c r="BB59" s="53"/>
      <c r="BC59" s="53"/>
      <c r="BD59" s="53"/>
      <c r="BE59" s="53"/>
      <c r="BF59" s="53"/>
      <c r="BG59" s="53"/>
      <c r="BH59" s="53"/>
      <c r="BI59" s="53"/>
      <c r="BJ59" s="53"/>
      <c r="BK59" s="53"/>
      <c r="BL59" s="53"/>
      <c r="BM59" s="53"/>
      <c r="BN59" s="53"/>
      <c r="BO59" s="53"/>
      <c r="BP59" s="53"/>
      <c r="BQ59" s="53"/>
      <c r="BR59" s="53"/>
      <c r="BS59" s="53"/>
    </row>
    <row r="60" spans="2:71">
      <c r="B60" s="20"/>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53"/>
      <c r="AC60" s="53"/>
      <c r="AD60" s="53"/>
      <c r="AE60" s="53"/>
      <c r="AF60" s="53"/>
      <c r="AG60" s="53"/>
      <c r="AH60" s="53"/>
      <c r="AI60" s="27"/>
      <c r="AJ60" s="20"/>
      <c r="AK60" s="53"/>
      <c r="AL60" s="53"/>
      <c r="AM60" s="53"/>
      <c r="AN60" s="53"/>
      <c r="AO60" s="53"/>
      <c r="AP60" s="53"/>
      <c r="AQ60" s="53"/>
      <c r="AR60" s="53"/>
      <c r="AS60" s="53"/>
      <c r="AT60" s="53"/>
      <c r="AU60" s="53"/>
      <c r="AV60" s="53"/>
      <c r="AW60" s="53"/>
      <c r="AX60" s="53"/>
      <c r="AY60" s="53"/>
      <c r="AZ60" s="53"/>
      <c r="BA60" s="53"/>
      <c r="BB60" s="53"/>
      <c r="BC60" s="53"/>
      <c r="BD60" s="53"/>
      <c r="BE60" s="53"/>
      <c r="BF60" s="53"/>
      <c r="BG60" s="53"/>
      <c r="BH60" s="53"/>
      <c r="BI60" s="53"/>
      <c r="BJ60" s="53"/>
      <c r="BK60" s="53"/>
      <c r="BL60" s="53"/>
      <c r="BM60" s="53"/>
      <c r="BN60" s="53"/>
      <c r="BO60" s="53"/>
      <c r="BP60" s="53"/>
      <c r="BQ60" s="53"/>
      <c r="BR60" s="53"/>
      <c r="BS60" s="53"/>
    </row>
    <row r="61" spans="2:71">
      <c r="B61" s="20"/>
      <c r="C61" s="53"/>
      <c r="D61" s="53"/>
      <c r="E61" s="53"/>
      <c r="F61" s="53"/>
      <c r="G61" s="53"/>
      <c r="H61" s="53"/>
      <c r="I61" s="53"/>
      <c r="J61" s="53"/>
      <c r="K61" s="53"/>
      <c r="L61" s="53"/>
      <c r="M61" s="53"/>
      <c r="N61" s="53"/>
      <c r="O61" s="53"/>
      <c r="P61" s="53"/>
      <c r="Q61" s="53"/>
      <c r="R61" s="53"/>
      <c r="S61" s="53"/>
      <c r="T61" s="53"/>
      <c r="U61" s="53"/>
      <c r="V61" s="53"/>
      <c r="W61" s="53"/>
      <c r="X61" s="53"/>
      <c r="Y61" s="53"/>
      <c r="Z61" s="53"/>
      <c r="AA61" s="53"/>
      <c r="AB61" s="53"/>
      <c r="AC61" s="53"/>
      <c r="AD61" s="53"/>
      <c r="AE61" s="53"/>
      <c r="AF61" s="53"/>
      <c r="AG61" s="53"/>
      <c r="AH61" s="53"/>
      <c r="AI61" s="27"/>
      <c r="AJ61" s="20"/>
      <c r="AK61" s="53"/>
      <c r="AL61" s="53"/>
      <c r="AM61" s="53"/>
      <c r="AN61" s="53"/>
      <c r="AO61" s="53"/>
      <c r="AP61" s="53"/>
      <c r="AQ61" s="53"/>
      <c r="AR61" s="53"/>
      <c r="AS61" s="53"/>
      <c r="AT61" s="53"/>
      <c r="AU61" s="53"/>
      <c r="AV61" s="53"/>
      <c r="AW61" s="53"/>
      <c r="AX61" s="53"/>
      <c r="AY61" s="53"/>
      <c r="AZ61" s="53"/>
      <c r="BA61" s="53"/>
      <c r="BB61" s="53"/>
      <c r="BC61" s="53"/>
      <c r="BD61" s="53"/>
      <c r="BE61" s="53"/>
      <c r="BF61" s="53"/>
      <c r="BG61" s="53"/>
      <c r="BH61" s="53"/>
      <c r="BI61" s="53"/>
      <c r="BJ61" s="53"/>
      <c r="BK61" s="53"/>
      <c r="BL61" s="53"/>
      <c r="BM61" s="53"/>
      <c r="BN61" s="53"/>
      <c r="BO61" s="53"/>
      <c r="BP61" s="53"/>
      <c r="BQ61" s="53"/>
      <c r="BR61" s="53"/>
      <c r="BS61" s="53"/>
    </row>
    <row r="62" spans="2:71">
      <c r="B62" s="20"/>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53"/>
      <c r="AC62" s="53"/>
      <c r="AD62" s="53"/>
      <c r="AE62" s="53"/>
      <c r="AF62" s="53"/>
      <c r="AG62" s="53"/>
      <c r="AH62" s="53"/>
      <c r="AI62" s="27"/>
      <c r="AJ62" s="20"/>
      <c r="AK62" s="53"/>
      <c r="AL62" s="53"/>
      <c r="AM62" s="53"/>
      <c r="AN62" s="53"/>
      <c r="AO62" s="53"/>
      <c r="AP62" s="53"/>
      <c r="AQ62" s="53"/>
      <c r="AR62" s="53"/>
      <c r="AS62" s="53"/>
      <c r="AT62" s="53"/>
      <c r="AU62" s="53"/>
      <c r="AV62" s="53"/>
      <c r="AW62" s="53"/>
      <c r="AX62" s="53"/>
      <c r="AY62" s="53"/>
      <c r="AZ62" s="53"/>
      <c r="BA62" s="53"/>
      <c r="BB62" s="53"/>
      <c r="BC62" s="53"/>
      <c r="BD62" s="53"/>
      <c r="BE62" s="53"/>
      <c r="BF62" s="53"/>
      <c r="BG62" s="53"/>
      <c r="BH62" s="53"/>
      <c r="BI62" s="53"/>
      <c r="BJ62" s="53"/>
      <c r="BK62" s="53"/>
      <c r="BL62" s="53"/>
      <c r="BM62" s="53"/>
      <c r="BN62" s="53"/>
      <c r="BO62" s="53"/>
      <c r="BP62" s="53"/>
      <c r="BQ62" s="53"/>
      <c r="BR62" s="53"/>
      <c r="BS62" s="53"/>
    </row>
    <row r="63" spans="2:71">
      <c r="B63" s="20"/>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3"/>
      <c r="AD63" s="53"/>
      <c r="AE63" s="53"/>
      <c r="AF63" s="53"/>
      <c r="AG63" s="53"/>
      <c r="AH63" s="53"/>
      <c r="AI63" s="27"/>
      <c r="AJ63" s="20"/>
      <c r="AK63" s="53"/>
      <c r="AL63" s="53"/>
      <c r="AM63" s="53"/>
      <c r="AN63" s="53"/>
      <c r="AO63" s="53"/>
      <c r="AP63" s="53"/>
      <c r="AQ63" s="53"/>
      <c r="AR63" s="53"/>
      <c r="AS63" s="53"/>
      <c r="AT63" s="53"/>
      <c r="AU63" s="53"/>
      <c r="AV63" s="53"/>
      <c r="AW63" s="53"/>
      <c r="AX63" s="53"/>
      <c r="AY63" s="53"/>
      <c r="AZ63" s="53"/>
      <c r="BA63" s="53"/>
      <c r="BB63" s="53"/>
      <c r="BC63" s="53"/>
      <c r="BD63" s="53"/>
      <c r="BE63" s="53"/>
      <c r="BF63" s="53"/>
      <c r="BG63" s="53"/>
      <c r="BH63" s="53"/>
      <c r="BI63" s="53"/>
      <c r="BJ63" s="53"/>
      <c r="BK63" s="53"/>
      <c r="BL63" s="53"/>
      <c r="BM63" s="53"/>
      <c r="BN63" s="53"/>
      <c r="BO63" s="53"/>
      <c r="BP63" s="53"/>
      <c r="BQ63" s="53"/>
      <c r="BR63" s="53"/>
      <c r="BS63" s="53"/>
    </row>
    <row r="64" spans="2:71">
      <c r="B64" s="20"/>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53"/>
      <c r="AC64" s="53"/>
      <c r="AD64" s="53"/>
      <c r="AE64" s="53"/>
      <c r="AF64" s="53"/>
      <c r="AG64" s="53"/>
      <c r="AH64" s="53"/>
      <c r="AI64" s="27"/>
      <c r="AJ64" s="20"/>
      <c r="AK64" s="53"/>
      <c r="AL64" s="53"/>
      <c r="AM64" s="53"/>
      <c r="AN64" s="53"/>
      <c r="AO64" s="53"/>
      <c r="AP64" s="53"/>
      <c r="AQ64" s="53"/>
      <c r="AR64" s="53"/>
      <c r="AS64" s="53"/>
      <c r="AT64" s="53"/>
      <c r="AU64" s="53"/>
      <c r="AV64" s="53"/>
      <c r="AW64" s="53"/>
      <c r="AX64" s="53"/>
      <c r="AY64" s="53"/>
      <c r="AZ64" s="53"/>
      <c r="BA64" s="53"/>
      <c r="BB64" s="53"/>
      <c r="BC64" s="53"/>
      <c r="BD64" s="53"/>
      <c r="BE64" s="53"/>
      <c r="BF64" s="53"/>
      <c r="BG64" s="53"/>
      <c r="BH64" s="53"/>
      <c r="BI64" s="53"/>
      <c r="BJ64" s="53"/>
      <c r="BK64" s="53"/>
      <c r="BL64" s="53"/>
      <c r="BM64" s="53"/>
      <c r="BN64" s="53"/>
      <c r="BO64" s="53"/>
      <c r="BP64" s="53"/>
      <c r="BQ64" s="53"/>
      <c r="BR64" s="53"/>
      <c r="BS64" s="53"/>
    </row>
    <row r="65" spans="2:71">
      <c r="B65" s="20"/>
      <c r="C65" s="53"/>
      <c r="D65" s="53"/>
      <c r="E65" s="53"/>
      <c r="F65" s="53"/>
      <c r="G65" s="53"/>
      <c r="H65" s="53"/>
      <c r="I65" s="53"/>
      <c r="J65" s="53"/>
      <c r="K65" s="53"/>
      <c r="L65" s="53"/>
      <c r="M65" s="53"/>
      <c r="N65" s="53"/>
      <c r="O65" s="53"/>
      <c r="P65" s="53"/>
      <c r="Q65" s="53"/>
      <c r="R65" s="53"/>
      <c r="S65" s="53"/>
      <c r="T65" s="53"/>
      <c r="U65" s="53"/>
      <c r="V65" s="53"/>
      <c r="W65" s="53"/>
      <c r="X65" s="53"/>
      <c r="Y65" s="53"/>
      <c r="Z65" s="53"/>
      <c r="AA65" s="53"/>
      <c r="AB65" s="53"/>
      <c r="AC65" s="53"/>
      <c r="AD65" s="53"/>
      <c r="AE65" s="53"/>
      <c r="AF65" s="53"/>
      <c r="AG65" s="53"/>
      <c r="AH65" s="53"/>
      <c r="AI65" s="27"/>
      <c r="AJ65" s="20"/>
      <c r="AK65" s="53"/>
      <c r="AL65" s="53"/>
      <c r="AM65" s="53"/>
      <c r="AN65" s="53"/>
      <c r="AO65" s="53"/>
      <c r="AP65" s="53"/>
      <c r="AQ65" s="53"/>
      <c r="AR65" s="53"/>
      <c r="AS65" s="53"/>
      <c r="AT65" s="53"/>
      <c r="AU65" s="53"/>
      <c r="AV65" s="53"/>
      <c r="AW65" s="53"/>
      <c r="AX65" s="53"/>
      <c r="AY65" s="53"/>
      <c r="AZ65" s="53"/>
      <c r="BA65" s="53"/>
      <c r="BB65" s="53"/>
      <c r="BC65" s="53"/>
      <c r="BD65" s="53"/>
      <c r="BE65" s="53"/>
      <c r="BF65" s="53"/>
      <c r="BG65" s="53"/>
      <c r="BH65" s="53"/>
      <c r="BI65" s="53"/>
      <c r="BJ65" s="53"/>
      <c r="BK65" s="53"/>
      <c r="BL65" s="53"/>
      <c r="BM65" s="53"/>
      <c r="BN65" s="53"/>
      <c r="BO65" s="53"/>
      <c r="BP65" s="53"/>
      <c r="BQ65" s="53"/>
      <c r="BR65" s="53"/>
      <c r="BS65" s="53"/>
    </row>
    <row r="66" spans="2:71">
      <c r="B66" s="20"/>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c r="AC66" s="53"/>
      <c r="AD66" s="53"/>
      <c r="AE66" s="53"/>
      <c r="AF66" s="53"/>
      <c r="AG66" s="53"/>
      <c r="AH66" s="53"/>
      <c r="AI66" s="27"/>
      <c r="AJ66" s="20"/>
      <c r="AK66" s="53"/>
      <c r="AL66" s="53"/>
      <c r="AM66" s="53"/>
      <c r="AN66" s="53"/>
      <c r="AO66" s="53"/>
      <c r="AP66" s="53"/>
      <c r="AQ66" s="53"/>
      <c r="AR66" s="53"/>
      <c r="AS66" s="53"/>
      <c r="AT66" s="53"/>
      <c r="AU66" s="53"/>
      <c r="AV66" s="53"/>
      <c r="AW66" s="53"/>
      <c r="AX66" s="53"/>
      <c r="AY66" s="53"/>
      <c r="AZ66" s="53"/>
      <c r="BA66" s="53"/>
      <c r="BB66" s="53"/>
      <c r="BC66" s="53"/>
      <c r="BD66" s="53"/>
      <c r="BE66" s="53"/>
      <c r="BF66" s="53"/>
      <c r="BG66" s="53"/>
      <c r="BH66" s="53"/>
      <c r="BI66" s="53"/>
      <c r="BJ66" s="53"/>
      <c r="BK66" s="53"/>
      <c r="BL66" s="53"/>
      <c r="BM66" s="53"/>
      <c r="BN66" s="53"/>
      <c r="BO66" s="53"/>
      <c r="BP66" s="53"/>
      <c r="BQ66" s="53"/>
      <c r="BR66" s="53"/>
      <c r="BS66" s="53"/>
    </row>
    <row r="67" spans="2:71">
      <c r="B67" s="20"/>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27"/>
      <c r="AJ67" s="20"/>
      <c r="AK67" s="53"/>
      <c r="AL67" s="53"/>
      <c r="AM67" s="53"/>
      <c r="AN67" s="53"/>
      <c r="AO67" s="53"/>
      <c r="AP67" s="53"/>
      <c r="AQ67" s="53"/>
      <c r="AR67" s="53"/>
      <c r="AS67" s="53"/>
      <c r="AT67" s="53"/>
      <c r="AU67" s="53"/>
      <c r="AV67" s="53"/>
      <c r="AW67" s="53"/>
      <c r="AX67" s="53"/>
      <c r="AY67" s="53"/>
      <c r="AZ67" s="53"/>
      <c r="BA67" s="53"/>
      <c r="BB67" s="53"/>
      <c r="BC67" s="53"/>
      <c r="BD67" s="53"/>
      <c r="BE67" s="53"/>
      <c r="BF67" s="53"/>
      <c r="BG67" s="53"/>
      <c r="BH67" s="53"/>
      <c r="BI67" s="53"/>
      <c r="BJ67" s="53"/>
      <c r="BK67" s="53"/>
      <c r="BL67" s="53"/>
      <c r="BM67" s="53"/>
      <c r="BN67" s="53"/>
      <c r="BO67" s="53"/>
      <c r="BP67" s="53"/>
      <c r="BQ67" s="53"/>
      <c r="BR67" s="53"/>
      <c r="BS67" s="53"/>
    </row>
    <row r="68" spans="2:71">
      <c r="B68" s="20"/>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c r="AC68" s="53"/>
      <c r="AD68" s="53"/>
      <c r="AE68" s="53"/>
      <c r="AF68" s="53"/>
      <c r="AG68" s="53"/>
      <c r="AH68" s="53"/>
      <c r="AI68" s="27"/>
      <c r="AJ68" s="20"/>
      <c r="AK68" s="53"/>
      <c r="AL68" s="53"/>
      <c r="AM68" s="53"/>
      <c r="AN68" s="53"/>
      <c r="AO68" s="53"/>
      <c r="AP68" s="53"/>
      <c r="AQ68" s="53"/>
      <c r="AR68" s="53"/>
      <c r="AS68" s="53"/>
      <c r="AT68" s="53"/>
      <c r="AU68" s="53"/>
      <c r="AV68" s="53"/>
      <c r="AW68" s="53"/>
      <c r="AX68" s="53"/>
      <c r="AY68" s="53"/>
      <c r="AZ68" s="53"/>
      <c r="BA68" s="53"/>
      <c r="BB68" s="53"/>
      <c r="BC68" s="53"/>
      <c r="BD68" s="53"/>
      <c r="BE68" s="53"/>
      <c r="BF68" s="53"/>
      <c r="BG68" s="53"/>
      <c r="BH68" s="53"/>
      <c r="BI68" s="53"/>
      <c r="BJ68" s="53"/>
      <c r="BK68" s="53"/>
      <c r="BL68" s="53"/>
      <c r="BM68" s="53"/>
      <c r="BN68" s="53"/>
      <c r="BO68" s="53"/>
      <c r="BP68" s="53"/>
      <c r="BQ68" s="53"/>
      <c r="BR68" s="53"/>
      <c r="BS68" s="53"/>
    </row>
    <row r="69" spans="2:71">
      <c r="B69" s="20"/>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c r="AC69" s="53"/>
      <c r="AD69" s="53"/>
      <c r="AE69" s="53"/>
      <c r="AF69" s="53"/>
      <c r="AG69" s="53"/>
      <c r="AH69" s="53"/>
      <c r="AI69" s="27"/>
      <c r="AJ69" s="20"/>
      <c r="AK69" s="53"/>
      <c r="AL69" s="53"/>
      <c r="AM69" s="53"/>
      <c r="AN69" s="53"/>
      <c r="AO69" s="53"/>
      <c r="AP69" s="53"/>
      <c r="AQ69" s="53"/>
      <c r="AR69" s="53"/>
      <c r="AS69" s="53"/>
      <c r="AT69" s="53"/>
      <c r="AU69" s="53"/>
      <c r="AV69" s="53"/>
      <c r="AW69" s="53"/>
      <c r="AX69" s="53"/>
      <c r="AY69" s="53"/>
      <c r="AZ69" s="53"/>
      <c r="BA69" s="53"/>
      <c r="BB69" s="53"/>
      <c r="BC69" s="53"/>
      <c r="BD69" s="53"/>
      <c r="BE69" s="53"/>
      <c r="BF69" s="53"/>
      <c r="BG69" s="53"/>
      <c r="BH69" s="53"/>
      <c r="BI69" s="53"/>
      <c r="BJ69" s="53"/>
      <c r="BK69" s="53"/>
      <c r="BL69" s="53"/>
      <c r="BM69" s="53"/>
      <c r="BN69" s="53"/>
      <c r="BO69" s="53"/>
      <c r="BP69" s="53"/>
      <c r="BQ69" s="53"/>
      <c r="BR69" s="53"/>
      <c r="BS69" s="53"/>
    </row>
    <row r="70" spans="2:71">
      <c r="B70" s="20"/>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c r="AC70" s="53"/>
      <c r="AD70" s="53"/>
      <c r="AE70" s="53"/>
      <c r="AF70" s="53"/>
      <c r="AG70" s="53"/>
      <c r="AH70" s="53"/>
      <c r="AI70" s="27"/>
      <c r="AJ70" s="20"/>
      <c r="AK70" s="53"/>
      <c r="AL70" s="53"/>
      <c r="AM70" s="53"/>
      <c r="AN70" s="53"/>
      <c r="AO70" s="53"/>
      <c r="AP70" s="53"/>
      <c r="AQ70" s="53"/>
      <c r="AR70" s="53"/>
      <c r="AS70" s="53"/>
      <c r="AT70" s="53"/>
      <c r="AU70" s="53"/>
      <c r="AV70" s="53"/>
      <c r="AW70" s="53"/>
      <c r="AX70" s="53"/>
      <c r="AY70" s="53"/>
      <c r="AZ70" s="53"/>
      <c r="BA70" s="53"/>
      <c r="BB70" s="53"/>
      <c r="BC70" s="53"/>
      <c r="BD70" s="53"/>
      <c r="BE70" s="53"/>
      <c r="BF70" s="53"/>
      <c r="BG70" s="53"/>
      <c r="BH70" s="53"/>
      <c r="BI70" s="53"/>
      <c r="BJ70" s="53"/>
      <c r="BK70" s="53"/>
      <c r="BL70" s="53"/>
      <c r="BM70" s="53"/>
      <c r="BN70" s="53"/>
      <c r="BO70" s="53"/>
      <c r="BP70" s="53"/>
      <c r="BQ70" s="53"/>
      <c r="BR70" s="53"/>
      <c r="BS70" s="53"/>
    </row>
    <row r="71" spans="2:71">
      <c r="B71" s="20"/>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27"/>
      <c r="AJ71" s="20"/>
      <c r="AK71" s="53"/>
      <c r="AL71" s="53"/>
      <c r="AM71" s="53"/>
      <c r="AN71" s="53"/>
      <c r="AO71" s="53"/>
      <c r="AP71" s="53"/>
      <c r="AQ71" s="53"/>
      <c r="AR71" s="53"/>
      <c r="AS71" s="53"/>
      <c r="AT71" s="53"/>
      <c r="AU71" s="53"/>
      <c r="AV71" s="53"/>
      <c r="AW71" s="53"/>
      <c r="AX71" s="53"/>
      <c r="AY71" s="53"/>
      <c r="AZ71" s="53"/>
      <c r="BA71" s="53"/>
      <c r="BB71" s="53"/>
      <c r="BC71" s="53"/>
      <c r="BD71" s="53"/>
      <c r="BE71" s="53"/>
      <c r="BF71" s="53"/>
      <c r="BG71" s="53"/>
      <c r="BH71" s="53"/>
      <c r="BI71" s="53"/>
      <c r="BJ71" s="53"/>
      <c r="BK71" s="53"/>
      <c r="BL71" s="53"/>
      <c r="BM71" s="53"/>
      <c r="BN71" s="53"/>
      <c r="BO71" s="53"/>
      <c r="BP71" s="53"/>
      <c r="BQ71" s="53"/>
      <c r="BR71" s="53"/>
      <c r="BS71" s="53"/>
    </row>
    <row r="72" spans="2:71">
      <c r="B72" s="20"/>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c r="AH72" s="53"/>
      <c r="AI72" s="27"/>
      <c r="AJ72" s="20"/>
      <c r="AK72" s="53"/>
      <c r="AL72" s="53"/>
      <c r="AM72" s="53"/>
      <c r="AN72" s="53"/>
      <c r="AO72" s="53"/>
      <c r="AP72" s="53"/>
      <c r="AQ72" s="53"/>
      <c r="AR72" s="53"/>
      <c r="AS72" s="53"/>
      <c r="AT72" s="53"/>
      <c r="AU72" s="53"/>
      <c r="AV72" s="53"/>
      <c r="AW72" s="53"/>
      <c r="AX72" s="53"/>
      <c r="AY72" s="53"/>
      <c r="AZ72" s="53"/>
      <c r="BA72" s="53"/>
      <c r="BB72" s="53"/>
      <c r="BC72" s="53"/>
      <c r="BD72" s="53"/>
      <c r="BE72" s="53"/>
      <c r="BF72" s="53"/>
      <c r="BG72" s="53"/>
      <c r="BH72" s="53"/>
      <c r="BI72" s="53"/>
      <c r="BJ72" s="53"/>
      <c r="BK72" s="53"/>
      <c r="BL72" s="53"/>
      <c r="BM72" s="53"/>
      <c r="BN72" s="53"/>
      <c r="BO72" s="53"/>
      <c r="BP72" s="53"/>
      <c r="BQ72" s="53"/>
      <c r="BR72" s="53"/>
      <c r="BS72" s="53"/>
    </row>
    <row r="73" spans="2:71">
      <c r="B73" s="20"/>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c r="AC73" s="53"/>
      <c r="AD73" s="53"/>
      <c r="AE73" s="53"/>
      <c r="AF73" s="53"/>
      <c r="AG73" s="53"/>
      <c r="AH73" s="53"/>
      <c r="AI73" s="27"/>
      <c r="AJ73" s="20"/>
      <c r="AK73" s="53"/>
      <c r="AL73" s="53"/>
      <c r="AM73" s="53"/>
      <c r="AN73" s="53"/>
      <c r="AO73" s="53"/>
      <c r="AP73" s="53"/>
      <c r="AQ73" s="53"/>
      <c r="AR73" s="53"/>
      <c r="AS73" s="53"/>
      <c r="AT73" s="53"/>
      <c r="AU73" s="53"/>
      <c r="AV73" s="53"/>
      <c r="AW73" s="53"/>
      <c r="AX73" s="53"/>
      <c r="AY73" s="53"/>
      <c r="AZ73" s="53"/>
      <c r="BA73" s="53"/>
      <c r="BB73" s="53"/>
      <c r="BC73" s="53"/>
      <c r="BD73" s="53"/>
      <c r="BE73" s="53"/>
      <c r="BF73" s="53"/>
      <c r="BG73" s="53"/>
      <c r="BH73" s="53"/>
      <c r="BI73" s="53"/>
      <c r="BJ73" s="53"/>
      <c r="BK73" s="53"/>
      <c r="BL73" s="53"/>
      <c r="BM73" s="53"/>
      <c r="BN73" s="53"/>
      <c r="BO73" s="53"/>
      <c r="BP73" s="53"/>
      <c r="BQ73" s="53"/>
      <c r="BR73" s="53"/>
      <c r="BS73" s="53"/>
    </row>
    <row r="74" spans="2:71">
      <c r="B74" s="20"/>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53"/>
      <c r="AC74" s="53"/>
      <c r="AD74" s="53"/>
      <c r="AE74" s="53"/>
      <c r="AF74" s="53"/>
      <c r="AG74" s="53"/>
      <c r="AH74" s="53"/>
      <c r="AI74" s="27"/>
      <c r="AJ74" s="20"/>
      <c r="AK74" s="53"/>
      <c r="AL74" s="53"/>
      <c r="AM74" s="53"/>
      <c r="AN74" s="53"/>
      <c r="AO74" s="53"/>
      <c r="AP74" s="53"/>
      <c r="AQ74" s="53"/>
      <c r="AR74" s="53"/>
      <c r="AS74" s="53"/>
      <c r="AT74" s="53"/>
      <c r="AU74" s="53"/>
      <c r="AV74" s="53"/>
      <c r="AW74" s="53"/>
      <c r="AX74" s="53"/>
      <c r="AY74" s="53"/>
      <c r="AZ74" s="53"/>
      <c r="BA74" s="53"/>
      <c r="BB74" s="53"/>
      <c r="BC74" s="53"/>
      <c r="BD74" s="53"/>
      <c r="BE74" s="53"/>
      <c r="BF74" s="53"/>
      <c r="BG74" s="53"/>
      <c r="BH74" s="53"/>
      <c r="BI74" s="53"/>
      <c r="BJ74" s="53"/>
      <c r="BK74" s="53"/>
      <c r="BL74" s="53"/>
      <c r="BM74" s="53"/>
      <c r="BN74" s="53"/>
      <c r="BO74" s="53"/>
      <c r="BP74" s="53"/>
      <c r="BQ74" s="53"/>
      <c r="BR74" s="53"/>
      <c r="BS74" s="53"/>
    </row>
    <row r="75" spans="2:71">
      <c r="B75" s="20"/>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53"/>
      <c r="AG75" s="53"/>
      <c r="AH75" s="53"/>
      <c r="AI75" s="27"/>
      <c r="AJ75" s="20"/>
      <c r="AK75" s="53"/>
      <c r="AL75" s="53"/>
      <c r="AM75" s="53"/>
      <c r="AN75" s="53"/>
      <c r="AO75" s="53"/>
      <c r="AP75" s="53"/>
      <c r="AQ75" s="53"/>
      <c r="AR75" s="53"/>
      <c r="AS75" s="53"/>
      <c r="AT75" s="53"/>
      <c r="AU75" s="53"/>
      <c r="AV75" s="53"/>
      <c r="AW75" s="53"/>
      <c r="AX75" s="53"/>
      <c r="AY75" s="53"/>
      <c r="AZ75" s="53"/>
      <c r="BA75" s="53"/>
      <c r="BB75" s="53"/>
      <c r="BC75" s="53"/>
      <c r="BD75" s="53"/>
      <c r="BE75" s="53"/>
      <c r="BF75" s="53"/>
      <c r="BG75" s="53"/>
      <c r="BH75" s="53"/>
      <c r="BI75" s="53"/>
      <c r="BJ75" s="53"/>
      <c r="BK75" s="53"/>
      <c r="BL75" s="53"/>
      <c r="BM75" s="53"/>
      <c r="BN75" s="53"/>
      <c r="BO75" s="53"/>
      <c r="BP75" s="53"/>
      <c r="BQ75" s="53"/>
      <c r="BR75" s="53"/>
      <c r="BS75" s="53"/>
    </row>
    <row r="76" spans="2:71">
      <c r="B76" s="20"/>
      <c r="C76" s="53"/>
      <c r="D76" s="53"/>
      <c r="E76" s="53"/>
      <c r="F76" s="53"/>
      <c r="G76" s="53"/>
      <c r="H76" s="53"/>
      <c r="I76" s="53"/>
      <c r="J76" s="53"/>
      <c r="K76" s="53"/>
      <c r="L76" s="53"/>
      <c r="M76" s="53"/>
      <c r="N76" s="53"/>
      <c r="O76" s="53"/>
      <c r="P76" s="53"/>
      <c r="Q76" s="53"/>
      <c r="R76" s="53"/>
      <c r="S76" s="53"/>
      <c r="T76" s="53"/>
      <c r="U76" s="53"/>
      <c r="V76" s="53"/>
      <c r="W76" s="53"/>
      <c r="X76" s="53"/>
      <c r="Y76" s="53"/>
      <c r="Z76" s="53"/>
      <c r="AA76" s="53"/>
      <c r="AB76" s="53"/>
      <c r="AC76" s="53"/>
      <c r="AD76" s="53"/>
      <c r="AE76" s="53"/>
      <c r="AF76" s="53"/>
      <c r="AG76" s="53"/>
      <c r="AH76" s="53"/>
      <c r="AI76" s="27"/>
      <c r="AJ76" s="20"/>
      <c r="AK76" s="53"/>
      <c r="AL76" s="53"/>
      <c r="AM76" s="53"/>
      <c r="AN76" s="53"/>
      <c r="AO76" s="53"/>
      <c r="AP76" s="53"/>
      <c r="AQ76" s="53"/>
      <c r="AR76" s="53"/>
      <c r="AS76" s="53"/>
      <c r="AT76" s="53"/>
      <c r="AU76" s="53"/>
      <c r="AV76" s="53"/>
      <c r="AW76" s="53"/>
      <c r="AX76" s="53"/>
      <c r="AY76" s="53"/>
      <c r="AZ76" s="53"/>
      <c r="BA76" s="53"/>
      <c r="BB76" s="53"/>
      <c r="BC76" s="53"/>
      <c r="BD76" s="53"/>
      <c r="BE76" s="53"/>
      <c r="BF76" s="53"/>
      <c r="BG76" s="53"/>
      <c r="BH76" s="53"/>
      <c r="BI76" s="53"/>
      <c r="BJ76" s="53"/>
      <c r="BK76" s="53"/>
      <c r="BL76" s="53"/>
      <c r="BM76" s="53"/>
      <c r="BN76" s="53"/>
      <c r="BO76" s="53"/>
      <c r="BP76" s="53"/>
      <c r="BQ76" s="53"/>
      <c r="BR76" s="53"/>
      <c r="BS76" s="53"/>
    </row>
    <row r="77" spans="2:71">
      <c r="B77" s="20"/>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c r="AH77" s="53"/>
      <c r="AI77" s="27"/>
      <c r="AJ77" s="20"/>
      <c r="AK77" s="53"/>
      <c r="AL77" s="53"/>
      <c r="AM77" s="53"/>
      <c r="AN77" s="53"/>
      <c r="AO77" s="53"/>
      <c r="AP77" s="53"/>
      <c r="AQ77" s="53"/>
      <c r="AR77" s="53"/>
      <c r="AS77" s="53"/>
      <c r="AT77" s="53"/>
      <c r="AU77" s="53"/>
      <c r="AV77" s="53"/>
      <c r="AW77" s="53"/>
      <c r="AX77" s="53"/>
      <c r="AY77" s="53"/>
      <c r="AZ77" s="53"/>
      <c r="BA77" s="53"/>
      <c r="BB77" s="53"/>
      <c r="BC77" s="53"/>
      <c r="BD77" s="53"/>
      <c r="BE77" s="53"/>
      <c r="BF77" s="53"/>
      <c r="BG77" s="53"/>
      <c r="BH77" s="53"/>
      <c r="BI77" s="53"/>
      <c r="BJ77" s="53"/>
      <c r="BK77" s="53"/>
      <c r="BL77" s="53"/>
      <c r="BM77" s="53"/>
      <c r="BN77" s="53"/>
      <c r="BO77" s="53"/>
      <c r="BP77" s="53"/>
      <c r="BQ77" s="53"/>
      <c r="BR77" s="53"/>
      <c r="BS77" s="53"/>
    </row>
    <row r="78" spans="2:71">
      <c r="B78" s="20"/>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53"/>
      <c r="AG78" s="53"/>
      <c r="AH78" s="53"/>
      <c r="AI78" s="27"/>
      <c r="AJ78" s="20"/>
      <c r="AK78" s="53"/>
      <c r="AL78" s="53"/>
      <c r="AM78" s="53"/>
      <c r="AN78" s="53"/>
      <c r="AO78" s="53"/>
      <c r="AP78" s="53"/>
      <c r="AQ78" s="53"/>
      <c r="AR78" s="53"/>
      <c r="AS78" s="53"/>
      <c r="AT78" s="53"/>
      <c r="AU78" s="53"/>
      <c r="AV78" s="53"/>
      <c r="AW78" s="53"/>
      <c r="AX78" s="53"/>
      <c r="AY78" s="53"/>
      <c r="AZ78" s="53"/>
      <c r="BA78" s="53"/>
      <c r="BB78" s="53"/>
      <c r="BC78" s="53"/>
      <c r="BD78" s="53"/>
      <c r="BE78" s="53"/>
      <c r="BF78" s="53"/>
      <c r="BG78" s="53"/>
      <c r="BH78" s="53"/>
      <c r="BI78" s="53"/>
      <c r="BJ78" s="53"/>
      <c r="BK78" s="53"/>
      <c r="BL78" s="53"/>
      <c r="BM78" s="53"/>
      <c r="BN78" s="53"/>
      <c r="BO78" s="53"/>
      <c r="BP78" s="53"/>
      <c r="BQ78" s="53"/>
      <c r="BR78" s="53"/>
      <c r="BS78" s="53"/>
    </row>
    <row r="79" spans="2:71">
      <c r="B79" s="20"/>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27"/>
      <c r="AJ79" s="20"/>
      <c r="AK79" s="53"/>
      <c r="AL79" s="53"/>
      <c r="AM79" s="53"/>
      <c r="AN79" s="53"/>
      <c r="AO79" s="53"/>
      <c r="AP79" s="53"/>
      <c r="AQ79" s="53"/>
      <c r="AR79" s="53"/>
      <c r="AS79" s="53"/>
      <c r="AT79" s="53"/>
      <c r="AU79" s="53"/>
      <c r="AV79" s="53"/>
      <c r="AW79" s="53"/>
      <c r="AX79" s="53"/>
      <c r="AY79" s="53"/>
      <c r="AZ79" s="53"/>
      <c r="BA79" s="53"/>
      <c r="BB79" s="53"/>
      <c r="BC79" s="53"/>
      <c r="BD79" s="53"/>
      <c r="BE79" s="53"/>
      <c r="BF79" s="53"/>
      <c r="BG79" s="53"/>
      <c r="BH79" s="53"/>
      <c r="BI79" s="53"/>
      <c r="BJ79" s="53"/>
      <c r="BK79" s="53"/>
      <c r="BL79" s="53"/>
      <c r="BM79" s="53"/>
      <c r="BN79" s="53"/>
      <c r="BO79" s="53"/>
      <c r="BP79" s="53"/>
      <c r="BQ79" s="53"/>
      <c r="BR79" s="53"/>
      <c r="BS79" s="53"/>
    </row>
    <row r="80" spans="2:71">
      <c r="B80" s="20"/>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3"/>
      <c r="AG80" s="53"/>
      <c r="AH80" s="53"/>
      <c r="AI80" s="27"/>
      <c r="AJ80" s="20"/>
      <c r="AK80" s="53"/>
      <c r="AL80" s="53"/>
      <c r="AM80" s="53"/>
      <c r="AN80" s="53"/>
      <c r="AO80" s="53"/>
      <c r="AP80" s="53"/>
      <c r="AQ80" s="53"/>
      <c r="AR80" s="53"/>
      <c r="AS80" s="53"/>
      <c r="AT80" s="53"/>
      <c r="AU80" s="53"/>
      <c r="AV80" s="53"/>
      <c r="AW80" s="53"/>
      <c r="AX80" s="53"/>
      <c r="AY80" s="53"/>
      <c r="AZ80" s="53"/>
      <c r="BA80" s="53"/>
      <c r="BB80" s="53"/>
      <c r="BC80" s="53"/>
      <c r="BD80" s="53"/>
      <c r="BE80" s="53"/>
      <c r="BF80" s="53"/>
      <c r="BG80" s="53"/>
      <c r="BH80" s="53"/>
      <c r="BI80" s="53"/>
      <c r="BJ80" s="53"/>
      <c r="BK80" s="53"/>
      <c r="BL80" s="53"/>
      <c r="BM80" s="53"/>
      <c r="BN80" s="53"/>
      <c r="BO80" s="53"/>
      <c r="BP80" s="53"/>
      <c r="BQ80" s="53"/>
      <c r="BR80" s="53"/>
      <c r="BS80" s="53"/>
    </row>
    <row r="81" spans="2:71">
      <c r="B81" s="20"/>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c r="AH81" s="53"/>
      <c r="AI81" s="27"/>
      <c r="AJ81" s="20"/>
      <c r="AK81" s="53"/>
      <c r="AL81" s="53"/>
      <c r="AM81" s="53"/>
      <c r="AN81" s="53"/>
      <c r="AO81" s="53"/>
      <c r="AP81" s="53"/>
      <c r="AQ81" s="53"/>
      <c r="AR81" s="53"/>
      <c r="AS81" s="53"/>
      <c r="AT81" s="53"/>
      <c r="AU81" s="53"/>
      <c r="AV81" s="53"/>
      <c r="AW81" s="53"/>
      <c r="AX81" s="53"/>
      <c r="AY81" s="53"/>
      <c r="AZ81" s="53"/>
      <c r="BA81" s="53"/>
      <c r="BB81" s="53"/>
      <c r="BC81" s="53"/>
      <c r="BD81" s="53"/>
      <c r="BE81" s="53"/>
      <c r="BF81" s="53"/>
      <c r="BG81" s="53"/>
      <c r="BH81" s="53"/>
      <c r="BI81" s="53"/>
      <c r="BJ81" s="53"/>
      <c r="BK81" s="53"/>
      <c r="BL81" s="53"/>
      <c r="BM81" s="53"/>
      <c r="BN81" s="53"/>
      <c r="BO81" s="53"/>
      <c r="BP81" s="53"/>
      <c r="BQ81" s="53"/>
      <c r="BR81" s="53"/>
      <c r="BS81" s="53"/>
    </row>
    <row r="82" spans="2:71">
      <c r="B82" s="20"/>
      <c r="C82" s="53"/>
      <c r="D82" s="53"/>
      <c r="E82" s="53"/>
      <c r="F82" s="53"/>
      <c r="G82" s="53"/>
      <c r="H82" s="53"/>
      <c r="I82" s="53"/>
      <c r="J82" s="53"/>
      <c r="K82" s="53"/>
      <c r="L82" s="53"/>
      <c r="M82" s="53"/>
      <c r="N82" s="53"/>
      <c r="O82" s="53"/>
      <c r="P82" s="53"/>
      <c r="Q82" s="53"/>
      <c r="R82" s="53"/>
      <c r="S82" s="53"/>
      <c r="T82" s="53"/>
      <c r="U82" s="53"/>
      <c r="V82" s="53"/>
      <c r="W82" s="53"/>
      <c r="X82" s="53"/>
      <c r="Y82" s="53"/>
      <c r="Z82" s="53"/>
      <c r="AA82" s="53"/>
      <c r="AB82" s="53"/>
      <c r="AC82" s="53"/>
      <c r="AD82" s="53"/>
      <c r="AE82" s="53"/>
      <c r="AF82" s="53"/>
      <c r="AG82" s="53"/>
      <c r="AH82" s="53"/>
      <c r="AI82" s="27"/>
      <c r="AJ82" s="20"/>
      <c r="AK82" s="53"/>
      <c r="AL82" s="53"/>
      <c r="AM82" s="53"/>
      <c r="AN82" s="53"/>
      <c r="AO82" s="53"/>
      <c r="AP82" s="53"/>
      <c r="AQ82" s="53"/>
      <c r="AR82" s="53"/>
      <c r="AS82" s="53"/>
      <c r="AT82" s="53"/>
      <c r="AU82" s="53"/>
      <c r="AV82" s="53"/>
      <c r="AW82" s="53"/>
      <c r="AX82" s="53"/>
      <c r="AY82" s="53"/>
      <c r="AZ82" s="53"/>
      <c r="BA82" s="53"/>
      <c r="BB82" s="53"/>
      <c r="BC82" s="53"/>
      <c r="BD82" s="53"/>
      <c r="BE82" s="53"/>
      <c r="BF82" s="53"/>
      <c r="BG82" s="53"/>
      <c r="BH82" s="53"/>
      <c r="BI82" s="53"/>
      <c r="BJ82" s="53"/>
      <c r="BK82" s="53"/>
      <c r="BL82" s="53"/>
      <c r="BM82" s="53"/>
      <c r="BN82" s="53"/>
      <c r="BO82" s="53"/>
      <c r="BP82" s="53"/>
      <c r="BQ82" s="53"/>
      <c r="BR82" s="53"/>
      <c r="BS82" s="53"/>
    </row>
    <row r="83" spans="2:71">
      <c r="B83" s="20"/>
      <c r="C83" s="53"/>
      <c r="D83" s="53"/>
      <c r="E83" s="53"/>
      <c r="F83" s="53"/>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c r="AH83" s="53"/>
      <c r="AI83" s="27"/>
      <c r="AJ83" s="20"/>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53"/>
      <c r="BJ83" s="53"/>
      <c r="BK83" s="53"/>
      <c r="BL83" s="53"/>
      <c r="BM83" s="53"/>
      <c r="BN83" s="53"/>
      <c r="BO83" s="53"/>
      <c r="BP83" s="53"/>
      <c r="BQ83" s="53"/>
      <c r="BR83" s="53"/>
      <c r="BS83" s="53"/>
    </row>
    <row r="84" spans="2:71">
      <c r="B84" s="20"/>
      <c r="C84" s="53"/>
      <c r="D84" s="53"/>
      <c r="E84" s="53"/>
      <c r="F84" s="53"/>
      <c r="G84" s="53"/>
      <c r="H84" s="53"/>
      <c r="I84" s="53"/>
      <c r="J84" s="53"/>
      <c r="K84" s="53"/>
      <c r="L84" s="53"/>
      <c r="M84" s="53"/>
      <c r="N84" s="53"/>
      <c r="O84" s="53"/>
      <c r="P84" s="53"/>
      <c r="Q84" s="53"/>
      <c r="R84" s="53"/>
      <c r="S84" s="53"/>
      <c r="T84" s="53"/>
      <c r="U84" s="53"/>
      <c r="V84" s="53"/>
      <c r="W84" s="53"/>
      <c r="X84" s="53"/>
      <c r="Y84" s="53"/>
      <c r="Z84" s="53"/>
      <c r="AA84" s="53"/>
      <c r="AB84" s="53"/>
      <c r="AC84" s="53"/>
      <c r="AD84" s="53"/>
      <c r="AE84" s="53"/>
      <c r="AF84" s="53"/>
      <c r="AG84" s="53"/>
      <c r="AH84" s="53"/>
      <c r="AI84" s="27"/>
      <c r="AJ84" s="20"/>
      <c r="AK84" s="53"/>
      <c r="AL84" s="53"/>
      <c r="AM84" s="53"/>
      <c r="AN84" s="53"/>
      <c r="AO84" s="53"/>
      <c r="AP84" s="53"/>
      <c r="AQ84" s="53"/>
      <c r="AR84" s="53"/>
      <c r="AS84" s="53"/>
      <c r="AT84" s="53"/>
      <c r="AU84" s="53"/>
      <c r="AV84" s="53"/>
      <c r="AW84" s="53"/>
      <c r="AX84" s="53"/>
      <c r="AY84" s="53"/>
      <c r="AZ84" s="53"/>
      <c r="BA84" s="53"/>
      <c r="BB84" s="53"/>
      <c r="BC84" s="53"/>
      <c r="BD84" s="53"/>
      <c r="BE84" s="53"/>
      <c r="BF84" s="53"/>
      <c r="BG84" s="53"/>
      <c r="BH84" s="53"/>
      <c r="BI84" s="53"/>
      <c r="BJ84" s="53"/>
      <c r="BK84" s="53"/>
      <c r="BL84" s="53"/>
      <c r="BM84" s="53"/>
      <c r="BN84" s="53"/>
      <c r="BO84" s="53"/>
      <c r="BP84" s="53"/>
      <c r="BQ84" s="53"/>
      <c r="BR84" s="53"/>
      <c r="BS84" s="53"/>
    </row>
    <row r="85" spans="2:71">
      <c r="B85" s="20"/>
      <c r="C85" s="53"/>
      <c r="D85" s="53"/>
      <c r="E85" s="53"/>
      <c r="F85" s="53"/>
      <c r="G85" s="53"/>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c r="AG85" s="53"/>
      <c r="AH85" s="53"/>
      <c r="AI85" s="27"/>
      <c r="AJ85" s="20"/>
      <c r="AK85" s="53"/>
      <c r="AL85" s="53"/>
      <c r="AM85" s="53"/>
      <c r="AN85" s="53"/>
      <c r="AO85" s="53"/>
      <c r="AP85" s="53"/>
      <c r="AQ85" s="53"/>
      <c r="AR85" s="53"/>
      <c r="AS85" s="53"/>
      <c r="AT85" s="53"/>
      <c r="AU85" s="53"/>
      <c r="AV85" s="53"/>
      <c r="AW85" s="53"/>
      <c r="AX85" s="53"/>
      <c r="AY85" s="53"/>
      <c r="AZ85" s="53"/>
      <c r="BA85" s="53"/>
      <c r="BB85" s="53"/>
      <c r="BC85" s="53"/>
      <c r="BD85" s="53"/>
      <c r="BE85" s="53"/>
      <c r="BF85" s="53"/>
      <c r="BG85" s="53"/>
      <c r="BH85" s="53"/>
      <c r="BI85" s="53"/>
      <c r="BJ85" s="53"/>
      <c r="BK85" s="53"/>
      <c r="BL85" s="53"/>
      <c r="BM85" s="53"/>
      <c r="BN85" s="53"/>
      <c r="BO85" s="53"/>
      <c r="BP85" s="53"/>
      <c r="BQ85" s="53"/>
      <c r="BR85" s="53"/>
      <c r="BS85" s="53"/>
    </row>
    <row r="86" spans="2:71">
      <c r="B86" s="20"/>
      <c r="C86" s="53"/>
      <c r="D86" s="53"/>
      <c r="E86" s="53"/>
      <c r="F86" s="53"/>
      <c r="G86" s="53"/>
      <c r="H86" s="53"/>
      <c r="I86" s="53"/>
      <c r="J86" s="53"/>
      <c r="K86" s="53"/>
      <c r="L86" s="53"/>
      <c r="M86" s="53"/>
      <c r="N86" s="53"/>
      <c r="O86" s="53"/>
      <c r="P86" s="53"/>
      <c r="Q86" s="53"/>
      <c r="R86" s="53"/>
      <c r="S86" s="53"/>
      <c r="T86" s="53"/>
      <c r="U86" s="53"/>
      <c r="V86" s="53"/>
      <c r="W86" s="53"/>
      <c r="X86" s="53"/>
      <c r="Y86" s="53"/>
      <c r="Z86" s="53"/>
      <c r="AA86" s="53"/>
      <c r="AB86" s="53"/>
      <c r="AC86" s="53"/>
      <c r="AD86" s="53"/>
      <c r="AE86" s="53"/>
      <c r="AF86" s="53"/>
      <c r="AG86" s="53"/>
      <c r="AH86" s="53"/>
      <c r="AI86" s="27"/>
      <c r="AJ86" s="20"/>
      <c r="AK86" s="53"/>
      <c r="AL86" s="53"/>
      <c r="AM86" s="53"/>
      <c r="AN86" s="53"/>
      <c r="AO86" s="53"/>
      <c r="AP86" s="53"/>
      <c r="AQ86" s="53"/>
      <c r="AR86" s="53"/>
      <c r="AS86" s="53"/>
      <c r="AT86" s="53"/>
      <c r="AU86" s="53"/>
      <c r="AV86" s="53"/>
      <c r="AW86" s="53"/>
      <c r="AX86" s="53"/>
      <c r="AY86" s="53"/>
      <c r="AZ86" s="53"/>
      <c r="BA86" s="53"/>
      <c r="BB86" s="53"/>
      <c r="BC86" s="53"/>
      <c r="BD86" s="53"/>
      <c r="BE86" s="53"/>
      <c r="BF86" s="53"/>
      <c r="BG86" s="53"/>
      <c r="BH86" s="53"/>
      <c r="BI86" s="53"/>
      <c r="BJ86" s="53"/>
      <c r="BK86" s="53"/>
      <c r="BL86" s="53"/>
      <c r="BM86" s="53"/>
      <c r="BN86" s="53"/>
      <c r="BO86" s="53"/>
      <c r="BP86" s="53"/>
      <c r="BQ86" s="53"/>
      <c r="BR86" s="53"/>
      <c r="BS86" s="53"/>
    </row>
    <row r="87" spans="2:71">
      <c r="B87" s="20"/>
      <c r="C87" s="53"/>
      <c r="D87" s="53"/>
      <c r="E87" s="53"/>
      <c r="F87" s="53"/>
      <c r="G87" s="53"/>
      <c r="H87" s="53"/>
      <c r="I87" s="53"/>
      <c r="J87" s="53"/>
      <c r="K87" s="53"/>
      <c r="L87" s="53"/>
      <c r="M87" s="53"/>
      <c r="N87" s="53"/>
      <c r="O87" s="53"/>
      <c r="P87" s="53"/>
      <c r="Q87" s="53"/>
      <c r="R87" s="53"/>
      <c r="S87" s="53"/>
      <c r="T87" s="53"/>
      <c r="U87" s="53"/>
      <c r="V87" s="53"/>
      <c r="W87" s="53"/>
      <c r="X87" s="53"/>
      <c r="Y87" s="53"/>
      <c r="Z87" s="53"/>
      <c r="AA87" s="53"/>
      <c r="AB87" s="53"/>
      <c r="AC87" s="53"/>
      <c r="AD87" s="53"/>
      <c r="AE87" s="53"/>
      <c r="AF87" s="53"/>
      <c r="AG87" s="53"/>
      <c r="AH87" s="53"/>
      <c r="AI87" s="27"/>
      <c r="AJ87" s="20"/>
      <c r="AK87" s="53"/>
      <c r="AL87" s="53"/>
      <c r="AM87" s="53"/>
      <c r="AN87" s="53"/>
      <c r="AO87" s="53"/>
      <c r="AP87" s="53"/>
      <c r="AQ87" s="53"/>
      <c r="AR87" s="53"/>
      <c r="AS87" s="53"/>
      <c r="AT87" s="53"/>
      <c r="AU87" s="53"/>
      <c r="AV87" s="53"/>
      <c r="AW87" s="53"/>
      <c r="AX87" s="53"/>
      <c r="AY87" s="53"/>
      <c r="AZ87" s="53"/>
      <c r="BA87" s="53"/>
      <c r="BB87" s="53"/>
      <c r="BC87" s="53"/>
      <c r="BD87" s="53"/>
      <c r="BE87" s="53"/>
      <c r="BF87" s="53"/>
      <c r="BG87" s="53"/>
      <c r="BH87" s="53"/>
      <c r="BI87" s="53"/>
      <c r="BJ87" s="53"/>
      <c r="BK87" s="53"/>
      <c r="BL87" s="53"/>
      <c r="BM87" s="53"/>
      <c r="BN87" s="53"/>
      <c r="BO87" s="53"/>
      <c r="BP87" s="53"/>
      <c r="BQ87" s="53"/>
      <c r="BR87" s="53"/>
      <c r="BS87" s="53"/>
    </row>
    <row r="88" spans="2:71">
      <c r="B88" s="20"/>
      <c r="C88" s="53"/>
      <c r="D88" s="53"/>
      <c r="E88" s="53"/>
      <c r="F88" s="53"/>
      <c r="G88" s="53"/>
      <c r="H88" s="53"/>
      <c r="I88" s="53"/>
      <c r="J88" s="53"/>
      <c r="K88" s="53"/>
      <c r="L88" s="53"/>
      <c r="M88" s="53"/>
      <c r="N88" s="53"/>
      <c r="O88" s="53"/>
      <c r="P88" s="53"/>
      <c r="Q88" s="53"/>
      <c r="R88" s="53"/>
      <c r="S88" s="53"/>
      <c r="T88" s="53"/>
      <c r="U88" s="53"/>
      <c r="V88" s="53"/>
      <c r="W88" s="53"/>
      <c r="X88" s="53"/>
      <c r="Y88" s="53"/>
      <c r="Z88" s="53"/>
      <c r="AA88" s="53"/>
      <c r="AB88" s="53"/>
      <c r="AC88" s="53"/>
      <c r="AD88" s="53"/>
      <c r="AE88" s="53"/>
      <c r="AF88" s="53"/>
      <c r="AG88" s="53"/>
      <c r="AH88" s="53"/>
      <c r="AI88" s="27"/>
      <c r="AJ88" s="20"/>
      <c r="AK88" s="53"/>
      <c r="AL88" s="53"/>
      <c r="AM88" s="53"/>
      <c r="AN88" s="53"/>
      <c r="AO88" s="53"/>
      <c r="AP88" s="53"/>
      <c r="AQ88" s="53"/>
      <c r="AR88" s="53"/>
      <c r="AS88" s="53"/>
      <c r="AT88" s="53"/>
      <c r="AU88" s="53"/>
      <c r="AV88" s="53"/>
      <c r="AW88" s="53"/>
      <c r="AX88" s="53"/>
      <c r="AY88" s="53"/>
      <c r="AZ88" s="53"/>
      <c r="BA88" s="53"/>
      <c r="BB88" s="53"/>
      <c r="BC88" s="53"/>
      <c r="BD88" s="53"/>
      <c r="BE88" s="53"/>
      <c r="BF88" s="53"/>
      <c r="BG88" s="53"/>
      <c r="BH88" s="53"/>
      <c r="BI88" s="53"/>
      <c r="BJ88" s="53"/>
      <c r="BK88" s="53"/>
      <c r="BL88" s="53"/>
      <c r="BM88" s="53"/>
      <c r="BN88" s="53"/>
      <c r="BO88" s="53"/>
      <c r="BP88" s="53"/>
      <c r="BQ88" s="53"/>
      <c r="BR88" s="53"/>
      <c r="BS88" s="53"/>
    </row>
    <row r="89" spans="2:71">
      <c r="B89" s="20"/>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27"/>
      <c r="AJ89" s="20"/>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c r="BM89" s="53"/>
      <c r="BN89" s="53"/>
      <c r="BO89" s="53"/>
      <c r="BP89" s="53"/>
      <c r="BQ89" s="53"/>
      <c r="BR89" s="53"/>
      <c r="BS89" s="53"/>
    </row>
    <row r="90" spans="2:71">
      <c r="B90" s="20"/>
      <c r="C90" s="53"/>
      <c r="D90" s="53"/>
      <c r="E90" s="53"/>
      <c r="F90" s="53"/>
      <c r="G90" s="53"/>
      <c r="H90" s="53"/>
      <c r="I90" s="53"/>
      <c r="J90" s="53"/>
      <c r="K90" s="53"/>
      <c r="L90" s="53"/>
      <c r="M90" s="53"/>
      <c r="N90" s="53"/>
      <c r="O90" s="53"/>
      <c r="P90" s="53"/>
      <c r="Q90" s="53"/>
      <c r="R90" s="53"/>
      <c r="S90" s="53"/>
      <c r="T90" s="53"/>
      <c r="U90" s="53"/>
      <c r="V90" s="53"/>
      <c r="W90" s="53"/>
      <c r="X90" s="53"/>
      <c r="Y90" s="53"/>
      <c r="Z90" s="53"/>
      <c r="AA90" s="53"/>
      <c r="AB90" s="53"/>
      <c r="AC90" s="53"/>
      <c r="AD90" s="53"/>
      <c r="AE90" s="53"/>
      <c r="AF90" s="53"/>
      <c r="AG90" s="53"/>
      <c r="AH90" s="53"/>
      <c r="AI90" s="27"/>
      <c r="AJ90" s="20"/>
      <c r="AK90" s="53"/>
      <c r="AL90" s="53"/>
      <c r="AM90" s="53"/>
      <c r="AN90" s="53"/>
      <c r="AO90" s="53"/>
      <c r="AP90" s="53"/>
      <c r="AQ90" s="53"/>
      <c r="AR90" s="53"/>
      <c r="AS90" s="53"/>
      <c r="AT90" s="53"/>
      <c r="AU90" s="53"/>
      <c r="AV90" s="53"/>
      <c r="AW90" s="53"/>
      <c r="AX90" s="53"/>
      <c r="AY90" s="53"/>
      <c r="AZ90" s="53"/>
      <c r="BA90" s="53"/>
      <c r="BB90" s="53"/>
      <c r="BC90" s="53"/>
      <c r="BD90" s="53"/>
      <c r="BE90" s="53"/>
      <c r="BF90" s="53"/>
      <c r="BG90" s="53"/>
      <c r="BH90" s="53"/>
      <c r="BI90" s="53"/>
      <c r="BJ90" s="53"/>
      <c r="BK90" s="53"/>
      <c r="BL90" s="53"/>
      <c r="BM90" s="53"/>
      <c r="BN90" s="53"/>
      <c r="BO90" s="53"/>
      <c r="BP90" s="53"/>
      <c r="BQ90" s="53"/>
      <c r="BR90" s="53"/>
      <c r="BS90" s="53"/>
    </row>
    <row r="91" spans="2:71">
      <c r="B91" s="20"/>
      <c r="C91" s="53"/>
      <c r="D91" s="53"/>
      <c r="E91" s="53"/>
      <c r="F91" s="53"/>
      <c r="G91" s="53"/>
      <c r="H91" s="53"/>
      <c r="I91" s="53"/>
      <c r="J91" s="53"/>
      <c r="K91" s="53"/>
      <c r="L91" s="53"/>
      <c r="M91" s="53"/>
      <c r="N91" s="53"/>
      <c r="O91" s="53"/>
      <c r="P91" s="53"/>
      <c r="Q91" s="53"/>
      <c r="R91" s="53"/>
      <c r="S91" s="53"/>
      <c r="T91" s="53"/>
      <c r="U91" s="53"/>
      <c r="V91" s="53"/>
      <c r="W91" s="53"/>
      <c r="X91" s="53"/>
      <c r="Y91" s="53"/>
      <c r="Z91" s="53"/>
      <c r="AA91" s="53"/>
      <c r="AB91" s="53"/>
      <c r="AC91" s="53"/>
      <c r="AD91" s="53"/>
      <c r="AE91" s="53"/>
      <c r="AF91" s="53"/>
      <c r="AG91" s="53"/>
      <c r="AH91" s="53"/>
      <c r="AI91" s="27"/>
      <c r="AJ91" s="20"/>
      <c r="AK91" s="53"/>
      <c r="AL91" s="53"/>
      <c r="AM91" s="53"/>
      <c r="AN91" s="53"/>
      <c r="AO91" s="53"/>
      <c r="AP91" s="53"/>
      <c r="AQ91" s="53"/>
      <c r="AR91" s="53"/>
      <c r="AS91" s="53"/>
      <c r="AT91" s="53"/>
      <c r="AU91" s="53"/>
      <c r="AV91" s="53"/>
      <c r="AW91" s="53"/>
      <c r="AX91" s="53"/>
      <c r="AY91" s="53"/>
      <c r="AZ91" s="53"/>
      <c r="BA91" s="53"/>
      <c r="BB91" s="53"/>
      <c r="BC91" s="53"/>
      <c r="BD91" s="53"/>
      <c r="BE91" s="53"/>
      <c r="BF91" s="53"/>
      <c r="BG91" s="53"/>
      <c r="BH91" s="53"/>
      <c r="BI91" s="53"/>
      <c r="BJ91" s="53"/>
      <c r="BK91" s="53"/>
      <c r="BL91" s="53"/>
      <c r="BM91" s="53"/>
      <c r="BN91" s="53"/>
      <c r="BO91" s="53"/>
      <c r="BP91" s="53"/>
      <c r="BQ91" s="53"/>
      <c r="BR91" s="53"/>
      <c r="BS91" s="53"/>
    </row>
    <row r="92" spans="2:71">
      <c r="B92" s="20"/>
      <c r="C92" s="53"/>
      <c r="D92" s="53"/>
      <c r="E92" s="53"/>
      <c r="F92" s="53"/>
      <c r="G92" s="53"/>
      <c r="H92" s="53"/>
      <c r="I92" s="53"/>
      <c r="J92" s="53"/>
      <c r="K92" s="53"/>
      <c r="L92" s="53"/>
      <c r="M92" s="53"/>
      <c r="N92" s="53"/>
      <c r="O92" s="53"/>
      <c r="P92" s="53"/>
      <c r="Q92" s="53"/>
      <c r="R92" s="53"/>
      <c r="S92" s="53"/>
      <c r="T92" s="53"/>
      <c r="U92" s="53"/>
      <c r="V92" s="53"/>
      <c r="W92" s="53"/>
      <c r="X92" s="53"/>
      <c r="Y92" s="53"/>
      <c r="Z92" s="53"/>
      <c r="AA92" s="53"/>
      <c r="AB92" s="53"/>
      <c r="AC92" s="53"/>
      <c r="AD92" s="53"/>
      <c r="AE92" s="53"/>
      <c r="AF92" s="53"/>
      <c r="AG92" s="53"/>
      <c r="AH92" s="53"/>
      <c r="AI92" s="27"/>
      <c r="AJ92" s="20"/>
      <c r="AK92" s="53"/>
      <c r="AL92" s="53"/>
      <c r="AM92" s="53"/>
      <c r="AN92" s="53"/>
      <c r="AO92" s="53"/>
      <c r="AP92" s="53"/>
      <c r="AQ92" s="53"/>
      <c r="AR92" s="53"/>
      <c r="AS92" s="53"/>
      <c r="AT92" s="53"/>
      <c r="AU92" s="53"/>
      <c r="AV92" s="53"/>
      <c r="AW92" s="53"/>
      <c r="AX92" s="53"/>
      <c r="AY92" s="53"/>
      <c r="AZ92" s="53"/>
      <c r="BA92" s="53"/>
      <c r="BB92" s="53"/>
      <c r="BC92" s="53"/>
      <c r="BD92" s="53"/>
      <c r="BE92" s="53"/>
      <c r="BF92" s="53"/>
      <c r="BG92" s="53"/>
      <c r="BH92" s="53"/>
      <c r="BI92" s="53"/>
      <c r="BJ92" s="53"/>
      <c r="BK92" s="53"/>
      <c r="BL92" s="53"/>
      <c r="BM92" s="53"/>
      <c r="BN92" s="53"/>
      <c r="BO92" s="53"/>
      <c r="BP92" s="53"/>
      <c r="BQ92" s="53"/>
      <c r="BR92" s="53"/>
      <c r="BS92" s="53"/>
    </row>
    <row r="93" spans="2:71">
      <c r="B93" s="20"/>
      <c r="C93" s="53"/>
      <c r="D93" s="53"/>
      <c r="E93" s="53"/>
      <c r="F93" s="53"/>
      <c r="G93" s="53"/>
      <c r="H93" s="53"/>
      <c r="I93" s="53"/>
      <c r="J93" s="53"/>
      <c r="K93" s="53"/>
      <c r="L93" s="53"/>
      <c r="M93" s="53"/>
      <c r="N93" s="53"/>
      <c r="O93" s="53"/>
      <c r="P93" s="53"/>
      <c r="Q93" s="53"/>
      <c r="R93" s="53"/>
      <c r="S93" s="53"/>
      <c r="T93" s="53"/>
      <c r="U93" s="53"/>
      <c r="V93" s="53"/>
      <c r="W93" s="53"/>
      <c r="X93" s="53"/>
      <c r="Y93" s="53"/>
      <c r="Z93" s="53"/>
      <c r="AA93" s="53"/>
      <c r="AB93" s="53"/>
      <c r="AC93" s="53"/>
      <c r="AD93" s="53"/>
      <c r="AE93" s="53"/>
      <c r="AF93" s="53"/>
      <c r="AG93" s="53"/>
      <c r="AH93" s="53"/>
      <c r="AI93" s="27"/>
      <c r="AJ93" s="20"/>
      <c r="AK93" s="53"/>
      <c r="AL93" s="53"/>
      <c r="AM93" s="53"/>
      <c r="AN93" s="53"/>
      <c r="AO93" s="53"/>
      <c r="AP93" s="53"/>
      <c r="AQ93" s="53"/>
      <c r="AR93" s="53"/>
      <c r="AS93" s="53"/>
      <c r="AT93" s="53"/>
      <c r="AU93" s="53"/>
      <c r="AV93" s="53"/>
      <c r="AW93" s="53"/>
      <c r="AX93" s="53"/>
      <c r="AY93" s="53"/>
      <c r="AZ93" s="53"/>
      <c r="BA93" s="53"/>
      <c r="BB93" s="53"/>
      <c r="BC93" s="53"/>
      <c r="BD93" s="53"/>
      <c r="BE93" s="53"/>
      <c r="BF93" s="53"/>
      <c r="BG93" s="53"/>
      <c r="BH93" s="53"/>
      <c r="BI93" s="53"/>
      <c r="BJ93" s="53"/>
      <c r="BK93" s="53"/>
      <c r="BL93" s="53"/>
      <c r="BM93" s="53"/>
      <c r="BN93" s="53"/>
      <c r="BO93" s="53"/>
      <c r="BP93" s="53"/>
      <c r="BQ93" s="53"/>
      <c r="BR93" s="53"/>
      <c r="BS93" s="53"/>
    </row>
    <row r="94" spans="2:71">
      <c r="B94" s="20"/>
      <c r="C94" s="53"/>
      <c r="D94" s="53"/>
      <c r="E94" s="53"/>
      <c r="F94" s="53"/>
      <c r="G94" s="53"/>
      <c r="H94" s="53"/>
      <c r="I94" s="53"/>
      <c r="J94" s="53"/>
      <c r="K94" s="53"/>
      <c r="L94" s="53"/>
      <c r="M94" s="53"/>
      <c r="N94" s="53"/>
      <c r="O94" s="53"/>
      <c r="P94" s="53"/>
      <c r="Q94" s="53"/>
      <c r="R94" s="53"/>
      <c r="S94" s="53"/>
      <c r="T94" s="53"/>
      <c r="U94" s="53"/>
      <c r="V94" s="53"/>
      <c r="W94" s="53"/>
      <c r="X94" s="53"/>
      <c r="Y94" s="53"/>
      <c r="Z94" s="53"/>
      <c r="AA94" s="53"/>
      <c r="AB94" s="53"/>
      <c r="AC94" s="53"/>
      <c r="AD94" s="53"/>
      <c r="AE94" s="53"/>
      <c r="AF94" s="53"/>
      <c r="AG94" s="53"/>
      <c r="AH94" s="53"/>
      <c r="AI94" s="27"/>
      <c r="AJ94" s="20"/>
      <c r="AK94" s="53"/>
      <c r="AL94" s="53"/>
      <c r="AM94" s="53"/>
      <c r="AN94" s="53"/>
      <c r="AO94" s="53"/>
      <c r="AP94" s="53"/>
      <c r="AQ94" s="53"/>
      <c r="AR94" s="53"/>
      <c r="AS94" s="53"/>
      <c r="AT94" s="53"/>
      <c r="AU94" s="53"/>
      <c r="AV94" s="53"/>
      <c r="AW94" s="53"/>
      <c r="AX94" s="53"/>
      <c r="AY94" s="53"/>
      <c r="AZ94" s="53"/>
      <c r="BA94" s="53"/>
      <c r="BB94" s="53"/>
      <c r="BC94" s="53"/>
      <c r="BD94" s="53"/>
      <c r="BE94" s="53"/>
      <c r="BF94" s="53"/>
      <c r="BG94" s="53"/>
      <c r="BH94" s="53"/>
      <c r="BI94" s="53"/>
      <c r="BJ94" s="53"/>
      <c r="BK94" s="53"/>
      <c r="BL94" s="53"/>
      <c r="BM94" s="53"/>
      <c r="BN94" s="53"/>
      <c r="BO94" s="53"/>
      <c r="BP94" s="53"/>
      <c r="BQ94" s="53"/>
      <c r="BR94" s="53"/>
      <c r="BS94" s="53"/>
    </row>
    <row r="95" spans="2:71">
      <c r="B95" s="20"/>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c r="AH95" s="53"/>
      <c r="AI95" s="27"/>
      <c r="AJ95" s="20"/>
      <c r="AK95" s="53"/>
      <c r="AL95" s="53"/>
      <c r="AM95" s="53"/>
      <c r="AN95" s="53"/>
      <c r="AO95" s="53"/>
      <c r="AP95" s="53"/>
      <c r="AQ95" s="53"/>
      <c r="AR95" s="53"/>
      <c r="AS95" s="53"/>
      <c r="AT95" s="53"/>
      <c r="AU95" s="53"/>
      <c r="AV95" s="53"/>
      <c r="AW95" s="53"/>
      <c r="AX95" s="53"/>
      <c r="AY95" s="53"/>
      <c r="AZ95" s="53"/>
      <c r="BA95" s="53"/>
      <c r="BB95" s="53"/>
      <c r="BC95" s="53"/>
      <c r="BD95" s="53"/>
      <c r="BE95" s="53"/>
      <c r="BF95" s="53"/>
      <c r="BG95" s="53"/>
      <c r="BH95" s="53"/>
      <c r="BI95" s="53"/>
      <c r="BJ95" s="53"/>
      <c r="BK95" s="53"/>
      <c r="BL95" s="53"/>
      <c r="BM95" s="53"/>
      <c r="BN95" s="53"/>
      <c r="BO95" s="53"/>
      <c r="BP95" s="53"/>
      <c r="BQ95" s="53"/>
      <c r="BR95" s="53"/>
      <c r="BS95" s="53"/>
    </row>
    <row r="96" spans="2:71">
      <c r="B96" s="20"/>
      <c r="C96" s="53"/>
      <c r="D96" s="53"/>
      <c r="E96" s="53"/>
      <c r="F96" s="53"/>
      <c r="G96" s="53"/>
      <c r="H96" s="53"/>
      <c r="I96" s="53"/>
      <c r="J96" s="53"/>
      <c r="K96" s="53"/>
      <c r="L96" s="53"/>
      <c r="M96" s="53"/>
      <c r="N96" s="53"/>
      <c r="O96" s="53"/>
      <c r="P96" s="53"/>
      <c r="Q96" s="53"/>
      <c r="R96" s="53"/>
      <c r="S96" s="53"/>
      <c r="T96" s="53"/>
      <c r="U96" s="53"/>
      <c r="V96" s="53"/>
      <c r="W96" s="53"/>
      <c r="X96" s="53"/>
      <c r="Y96" s="53"/>
      <c r="Z96" s="53"/>
      <c r="AA96" s="53"/>
      <c r="AB96" s="53"/>
      <c r="AC96" s="53"/>
      <c r="AD96" s="53"/>
      <c r="AE96" s="53"/>
      <c r="AF96" s="53"/>
      <c r="AG96" s="53"/>
      <c r="AH96" s="53"/>
      <c r="AI96" s="27"/>
      <c r="AJ96" s="20"/>
      <c r="AK96" s="53"/>
      <c r="AL96" s="53"/>
      <c r="AM96" s="53"/>
      <c r="AN96" s="53"/>
      <c r="AO96" s="53"/>
      <c r="AP96" s="53"/>
      <c r="AQ96" s="53"/>
      <c r="AR96" s="53"/>
      <c r="AS96" s="53"/>
      <c r="AT96" s="53"/>
      <c r="AU96" s="53"/>
      <c r="AV96" s="53"/>
      <c r="AW96" s="53"/>
      <c r="AX96" s="53"/>
      <c r="AY96" s="53"/>
      <c r="AZ96" s="53"/>
      <c r="BA96" s="53"/>
      <c r="BB96" s="53"/>
      <c r="BC96" s="53"/>
      <c r="BD96" s="53"/>
      <c r="BE96" s="53"/>
      <c r="BF96" s="53"/>
      <c r="BG96" s="53"/>
      <c r="BH96" s="53"/>
      <c r="BI96" s="53"/>
      <c r="BJ96" s="53"/>
      <c r="BK96" s="53"/>
      <c r="BL96" s="53"/>
      <c r="BM96" s="53"/>
      <c r="BN96" s="53"/>
      <c r="BO96" s="53"/>
      <c r="BP96" s="53"/>
      <c r="BQ96" s="53"/>
      <c r="BR96" s="53"/>
      <c r="BS96" s="53"/>
    </row>
    <row r="97" spans="2:71">
      <c r="B97" s="20"/>
      <c r="C97" s="53"/>
      <c r="D97" s="53"/>
      <c r="E97" s="53"/>
      <c r="F97" s="53"/>
      <c r="G97" s="53"/>
      <c r="H97" s="53"/>
      <c r="I97" s="53"/>
      <c r="J97" s="53"/>
      <c r="K97" s="53"/>
      <c r="L97" s="53"/>
      <c r="M97" s="53"/>
      <c r="N97" s="53"/>
      <c r="O97" s="53"/>
      <c r="P97" s="53"/>
      <c r="Q97" s="53"/>
      <c r="R97" s="53"/>
      <c r="S97" s="53"/>
      <c r="T97" s="53"/>
      <c r="U97" s="53"/>
      <c r="V97" s="53"/>
      <c r="W97" s="53"/>
      <c r="X97" s="53"/>
      <c r="Y97" s="53"/>
      <c r="Z97" s="53"/>
      <c r="AA97" s="53"/>
      <c r="AB97" s="53"/>
      <c r="AC97" s="53"/>
      <c r="AD97" s="53"/>
      <c r="AE97" s="53"/>
      <c r="AF97" s="53"/>
      <c r="AG97" s="53"/>
      <c r="AH97" s="53"/>
      <c r="AI97" s="27"/>
      <c r="AJ97" s="20"/>
      <c r="AK97" s="53"/>
      <c r="AL97" s="53"/>
      <c r="AM97" s="53"/>
      <c r="AN97" s="53"/>
      <c r="AO97" s="53"/>
      <c r="AP97" s="53"/>
      <c r="AQ97" s="53"/>
      <c r="AR97" s="53"/>
      <c r="AS97" s="53"/>
      <c r="AT97" s="53"/>
      <c r="AU97" s="53"/>
      <c r="AV97" s="53"/>
      <c r="AW97" s="53"/>
      <c r="AX97" s="53"/>
      <c r="AY97" s="53"/>
      <c r="AZ97" s="53"/>
      <c r="BA97" s="53"/>
      <c r="BB97" s="53"/>
      <c r="BC97" s="53"/>
      <c r="BD97" s="53"/>
      <c r="BE97" s="53"/>
      <c r="BF97" s="53"/>
      <c r="BG97" s="53"/>
      <c r="BH97" s="53"/>
      <c r="BI97" s="53"/>
      <c r="BJ97" s="53"/>
      <c r="BK97" s="53"/>
      <c r="BL97" s="53"/>
      <c r="BM97" s="53"/>
      <c r="BN97" s="53"/>
      <c r="BO97" s="53"/>
      <c r="BP97" s="53"/>
      <c r="BQ97" s="53"/>
      <c r="BR97" s="53"/>
      <c r="BS97" s="53"/>
    </row>
    <row r="98" spans="2:71">
      <c r="B98" s="20"/>
      <c r="C98" s="53"/>
      <c r="D98" s="53"/>
      <c r="E98" s="53"/>
      <c r="F98" s="53"/>
      <c r="G98" s="53"/>
      <c r="H98" s="53"/>
      <c r="I98" s="53"/>
      <c r="J98" s="53"/>
      <c r="K98" s="53"/>
      <c r="L98" s="53"/>
      <c r="M98" s="53"/>
      <c r="N98" s="53"/>
      <c r="O98" s="53"/>
      <c r="P98" s="53"/>
      <c r="Q98" s="53"/>
      <c r="R98" s="53"/>
      <c r="S98" s="53"/>
      <c r="T98" s="53"/>
      <c r="U98" s="53"/>
      <c r="V98" s="53"/>
      <c r="W98" s="53"/>
      <c r="X98" s="53"/>
      <c r="Y98" s="53"/>
      <c r="Z98" s="53"/>
      <c r="AA98" s="53"/>
      <c r="AB98" s="53"/>
      <c r="AC98" s="53"/>
      <c r="AD98" s="53"/>
      <c r="AE98" s="53"/>
      <c r="AF98" s="53"/>
      <c r="AG98" s="53"/>
      <c r="AH98" s="53"/>
      <c r="AI98" s="27"/>
      <c r="AJ98" s="20"/>
      <c r="AK98" s="53"/>
      <c r="AL98" s="53"/>
      <c r="AM98" s="53"/>
      <c r="AN98" s="53"/>
      <c r="AO98" s="53"/>
      <c r="AP98" s="53"/>
      <c r="AQ98" s="53"/>
      <c r="AR98" s="53"/>
      <c r="AS98" s="53"/>
      <c r="AT98" s="53"/>
      <c r="AU98" s="53"/>
      <c r="AV98" s="53"/>
      <c r="AW98" s="53"/>
      <c r="AX98" s="53"/>
      <c r="AY98" s="53"/>
      <c r="AZ98" s="53"/>
      <c r="BA98" s="53"/>
      <c r="BB98" s="53"/>
      <c r="BC98" s="53"/>
      <c r="BD98" s="53"/>
      <c r="BE98" s="53"/>
      <c r="BF98" s="53"/>
      <c r="BG98" s="53"/>
      <c r="BH98" s="53"/>
      <c r="BI98" s="53"/>
      <c r="BJ98" s="53"/>
      <c r="BK98" s="53"/>
      <c r="BL98" s="53"/>
      <c r="BM98" s="53"/>
      <c r="BN98" s="53"/>
      <c r="BO98" s="53"/>
      <c r="BP98" s="53"/>
      <c r="BQ98" s="53"/>
      <c r="BR98" s="53"/>
      <c r="BS98" s="53"/>
    </row>
    <row r="99" spans="2:71" ht="14.25" thickBot="1">
      <c r="B99" s="21"/>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2"/>
      <c r="AI99" s="30"/>
      <c r="AJ99" s="20"/>
      <c r="AK99" s="53"/>
      <c r="AL99" s="53"/>
      <c r="AM99" s="53"/>
      <c r="AN99" s="53"/>
      <c r="AO99" s="53"/>
      <c r="AP99" s="53"/>
      <c r="AQ99" s="53"/>
      <c r="AR99" s="53"/>
      <c r="AS99" s="53"/>
      <c r="AT99" s="53"/>
      <c r="AU99" s="53"/>
      <c r="AV99" s="53"/>
      <c r="AW99" s="53"/>
      <c r="AX99" s="53"/>
      <c r="AY99" s="53"/>
      <c r="AZ99" s="53"/>
      <c r="BA99" s="53"/>
      <c r="BB99" s="53"/>
      <c r="BC99" s="53"/>
      <c r="BD99" s="53"/>
      <c r="BE99" s="53"/>
      <c r="BF99" s="53"/>
      <c r="BG99" s="53"/>
      <c r="BH99" s="53"/>
      <c r="BI99" s="53"/>
      <c r="BJ99" s="53"/>
      <c r="BK99" s="53"/>
      <c r="BL99" s="53"/>
      <c r="BM99" s="53"/>
      <c r="BN99" s="53"/>
      <c r="BO99" s="53"/>
      <c r="BP99" s="53"/>
      <c r="BQ99" s="53"/>
      <c r="BR99" s="53"/>
      <c r="BS99" s="53"/>
    </row>
    <row r="100" spans="2:71" ht="14.25" thickTop="1"/>
  </sheetData>
  <mergeCells count="1">
    <mergeCell ref="G2:Q2"/>
  </mergeCells>
  <phoneticPr fontId="88" type="noConversion"/>
  <pageMargins left="0.75" right="0.75" top="1" bottom="1" header="0.5" footer="0.5"/>
  <pageSetup paperSize="17" scale="20" orientation="landscape"/>
  <headerFooter alignWithMargins="0"/>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sheetPr enableFormatConditionsCalculation="0">
    <tabColor indexed="39"/>
    <pageSetUpPr fitToPage="1"/>
  </sheetPr>
  <dimension ref="B1:BZ62"/>
  <sheetViews>
    <sheetView zoomScale="60" zoomScaleNormal="60" zoomScalePageLayoutView="60" workbookViewId="0"/>
  </sheetViews>
  <sheetFormatPr defaultColWidth="9.125" defaultRowHeight="13.5"/>
  <cols>
    <col min="1" max="1" width="2.375" style="1" customWidth="1"/>
    <col min="2" max="16384" width="9.125" style="1"/>
  </cols>
  <sheetData>
    <row r="1" spans="2:78" ht="14.25" thickBot="1"/>
    <row r="2" spans="2:78" s="26" customFormat="1" ht="64.5" customHeight="1" thickTop="1">
      <c r="B2" s="23"/>
      <c r="C2" s="24"/>
      <c r="D2" s="24"/>
      <c r="E2" s="422" t="s">
        <v>65</v>
      </c>
      <c r="F2" s="422"/>
      <c r="G2" s="422"/>
      <c r="H2" s="422"/>
      <c r="I2" s="422"/>
      <c r="J2" s="422"/>
      <c r="K2" s="422"/>
      <c r="L2" s="422"/>
      <c r="M2" s="422"/>
      <c r="N2" s="422"/>
      <c r="O2" s="422"/>
      <c r="P2" s="422"/>
      <c r="Q2" s="422"/>
      <c r="R2" s="422"/>
      <c r="S2" s="422"/>
      <c r="T2" s="422"/>
      <c r="U2" s="422"/>
      <c r="V2" s="422"/>
      <c r="W2" s="422"/>
      <c r="X2" s="422"/>
      <c r="Y2" s="422"/>
      <c r="Z2" s="422"/>
      <c r="AA2" s="422"/>
      <c r="AB2" s="25"/>
      <c r="AC2" s="25"/>
      <c r="AD2" s="25"/>
      <c r="AE2" s="25"/>
      <c r="AF2" s="25"/>
      <c r="AG2" s="25"/>
      <c r="AH2" s="25"/>
      <c r="AI2" s="25"/>
      <c r="AJ2" s="25"/>
      <c r="AK2" s="25"/>
      <c r="AL2" s="25"/>
      <c r="AM2" s="25"/>
      <c r="AN2" s="25"/>
      <c r="AO2" s="25"/>
      <c r="AP2" s="87"/>
      <c r="AQ2" s="88"/>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90"/>
    </row>
    <row r="3" spans="2:78">
      <c r="B3" s="20"/>
      <c r="C3" s="53"/>
      <c r="D3" s="53"/>
      <c r="E3" s="53"/>
      <c r="F3" s="53"/>
      <c r="G3" s="53"/>
      <c r="H3" s="53"/>
      <c r="I3" s="53"/>
      <c r="J3" s="53"/>
      <c r="K3" s="53"/>
      <c r="L3" s="53"/>
      <c r="M3" s="53"/>
      <c r="N3" s="53"/>
      <c r="O3" s="53"/>
      <c r="P3" s="53"/>
      <c r="Q3" s="53"/>
      <c r="R3" s="53"/>
      <c r="S3" s="53"/>
      <c r="T3" s="53"/>
      <c r="U3" s="53"/>
      <c r="V3" s="53"/>
      <c r="W3" s="53"/>
      <c r="X3" s="53"/>
      <c r="Y3" s="53"/>
      <c r="Z3" s="53"/>
      <c r="AA3" s="53"/>
      <c r="AB3" s="53"/>
      <c r="AC3" s="53"/>
      <c r="AD3" s="53"/>
      <c r="AE3" s="53"/>
      <c r="AF3" s="53"/>
      <c r="AG3" s="53"/>
      <c r="AH3" s="53"/>
      <c r="AI3" s="53"/>
      <c r="AJ3" s="53"/>
      <c r="AK3" s="53"/>
      <c r="AL3" s="53"/>
      <c r="AM3" s="53"/>
      <c r="AN3" s="53"/>
      <c r="AO3" s="53"/>
      <c r="AP3" s="27"/>
      <c r="AQ3" s="20"/>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row>
    <row r="4" spans="2:78">
      <c r="B4" s="20"/>
      <c r="C4" s="53"/>
      <c r="D4" s="53"/>
      <c r="E4" s="53"/>
      <c r="F4" s="53"/>
      <c r="G4" s="53"/>
      <c r="H4" s="53"/>
      <c r="I4" s="53"/>
      <c r="J4" s="53"/>
      <c r="K4" s="53"/>
      <c r="L4" s="53"/>
      <c r="M4" s="53"/>
      <c r="N4" s="53"/>
      <c r="O4" s="53"/>
      <c r="P4" s="53"/>
      <c r="Q4" s="53"/>
      <c r="R4" s="53"/>
      <c r="S4" s="53"/>
      <c r="T4" s="53"/>
      <c r="U4" s="53"/>
      <c r="V4" s="53"/>
      <c r="W4" s="53"/>
      <c r="X4" s="53"/>
      <c r="Y4" s="53"/>
      <c r="Z4" s="53"/>
      <c r="AA4" s="53"/>
      <c r="AB4" s="53"/>
      <c r="AC4" s="53"/>
      <c r="AD4" s="53"/>
      <c r="AE4" s="53"/>
      <c r="AF4" s="53"/>
      <c r="AG4" s="53"/>
      <c r="AH4" s="53"/>
      <c r="AI4" s="53"/>
      <c r="AJ4" s="53"/>
      <c r="AK4" s="53"/>
      <c r="AL4" s="53"/>
      <c r="AM4" s="53"/>
      <c r="AN4" s="53"/>
      <c r="AO4" s="53"/>
      <c r="AP4" s="27"/>
      <c r="AQ4" s="20"/>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row>
    <row r="5" spans="2:78">
      <c r="B5" s="20"/>
      <c r="C5" s="53"/>
      <c r="D5" s="53"/>
      <c r="E5" s="53"/>
      <c r="F5" s="53"/>
      <c r="G5" s="53"/>
      <c r="H5" s="53"/>
      <c r="I5" s="53"/>
      <c r="J5" s="53"/>
      <c r="K5" s="53"/>
      <c r="L5" s="53"/>
      <c r="M5" s="53"/>
      <c r="N5" s="53"/>
      <c r="O5" s="53"/>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27"/>
      <c r="AQ5" s="20"/>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3"/>
    </row>
    <row r="6" spans="2:78">
      <c r="B6" s="20"/>
      <c r="C6" s="53"/>
      <c r="D6" s="53"/>
      <c r="E6" s="53"/>
      <c r="F6" s="53"/>
      <c r="G6" s="53"/>
      <c r="H6" s="53"/>
      <c r="I6" s="53"/>
      <c r="J6" s="53"/>
      <c r="K6" s="53"/>
      <c r="L6" s="53"/>
      <c r="M6" s="53"/>
      <c r="N6" s="53"/>
      <c r="O6" s="53"/>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27"/>
      <c r="AQ6" s="20"/>
      <c r="AR6" s="53"/>
      <c r="AS6" s="53"/>
      <c r="AT6" s="53"/>
      <c r="AU6" s="53"/>
      <c r="AV6" s="53"/>
      <c r="AW6" s="53"/>
      <c r="AX6" s="53"/>
      <c r="AY6" s="53"/>
      <c r="AZ6" s="53"/>
      <c r="BA6" s="53"/>
      <c r="BB6" s="53"/>
      <c r="BC6" s="53"/>
      <c r="BD6" s="53"/>
      <c r="BE6" s="53"/>
      <c r="BF6" s="53"/>
      <c r="BG6" s="53"/>
      <c r="BH6" s="53"/>
      <c r="BI6" s="53"/>
      <c r="BJ6" s="53"/>
      <c r="BK6" s="53"/>
      <c r="BL6" s="53"/>
      <c r="BM6" s="53"/>
      <c r="BN6" s="53"/>
      <c r="BO6" s="53"/>
      <c r="BP6" s="53"/>
      <c r="BQ6" s="53"/>
      <c r="BR6" s="53"/>
      <c r="BS6" s="53"/>
      <c r="BT6" s="53"/>
      <c r="BU6" s="53"/>
      <c r="BV6" s="53"/>
      <c r="BW6" s="53"/>
      <c r="BX6" s="53"/>
      <c r="BY6" s="53"/>
      <c r="BZ6" s="53"/>
    </row>
    <row r="7" spans="2:78">
      <c r="B7" s="20"/>
      <c r="C7" s="53"/>
      <c r="D7" s="53"/>
      <c r="E7" s="53"/>
      <c r="F7" s="53"/>
      <c r="G7" s="53"/>
      <c r="H7" s="53"/>
      <c r="I7" s="53"/>
      <c r="J7" s="53"/>
      <c r="K7" s="53"/>
      <c r="L7" s="53"/>
      <c r="M7" s="53"/>
      <c r="N7" s="53"/>
      <c r="O7" s="53"/>
      <c r="P7" s="53"/>
      <c r="Q7" s="53"/>
      <c r="R7" s="53"/>
      <c r="S7" s="53"/>
      <c r="T7" s="53"/>
      <c r="U7" s="53"/>
      <c r="V7" s="53"/>
      <c r="W7" s="53"/>
      <c r="X7" s="53"/>
      <c r="Y7" s="53"/>
      <c r="Z7" s="53"/>
      <c r="AA7" s="53"/>
      <c r="AB7" s="53"/>
      <c r="AC7" s="53"/>
      <c r="AD7" s="53"/>
      <c r="AE7" s="53"/>
      <c r="AF7" s="53"/>
      <c r="AG7" s="53"/>
      <c r="AH7" s="53"/>
      <c r="AI7" s="53"/>
      <c r="AJ7" s="53"/>
      <c r="AK7" s="53"/>
      <c r="AL7" s="53"/>
      <c r="AM7" s="53"/>
      <c r="AN7" s="53"/>
      <c r="AO7" s="53"/>
      <c r="AP7" s="27"/>
      <c r="AQ7" s="20"/>
      <c r="AR7" s="53"/>
      <c r="AS7" s="53"/>
      <c r="AT7" s="53"/>
      <c r="AU7" s="53"/>
      <c r="AV7" s="53"/>
      <c r="AW7" s="53"/>
      <c r="AX7" s="53"/>
      <c r="AY7" s="53"/>
      <c r="AZ7" s="53"/>
      <c r="BA7" s="53"/>
      <c r="BB7" s="53"/>
      <c r="BC7" s="53"/>
      <c r="BD7" s="53"/>
      <c r="BE7" s="53"/>
      <c r="BF7" s="53"/>
      <c r="BG7" s="53"/>
      <c r="BH7" s="53"/>
      <c r="BI7" s="53"/>
      <c r="BJ7" s="53"/>
      <c r="BK7" s="53"/>
      <c r="BL7" s="53"/>
      <c r="BM7" s="53"/>
      <c r="BN7" s="53"/>
      <c r="BO7" s="53"/>
      <c r="BP7" s="53"/>
      <c r="BQ7" s="53"/>
      <c r="BR7" s="53"/>
      <c r="BS7" s="53"/>
      <c r="BT7" s="53"/>
      <c r="BU7" s="53"/>
      <c r="BV7" s="53"/>
      <c r="BW7" s="53"/>
      <c r="BX7" s="53"/>
      <c r="BY7" s="53"/>
      <c r="BZ7" s="53"/>
    </row>
    <row r="8" spans="2:78">
      <c r="B8" s="20"/>
      <c r="C8" s="53"/>
      <c r="D8" s="53"/>
      <c r="E8" s="53"/>
      <c r="F8" s="53"/>
      <c r="G8" s="53"/>
      <c r="H8" s="53"/>
      <c r="I8" s="53"/>
      <c r="J8" s="53"/>
      <c r="K8" s="53"/>
      <c r="L8" s="53"/>
      <c r="M8" s="53"/>
      <c r="N8" s="53"/>
      <c r="O8" s="53"/>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27"/>
      <c r="AQ8" s="20"/>
      <c r="AR8" s="53"/>
      <c r="AS8" s="53"/>
      <c r="AT8" s="53"/>
      <c r="AU8" s="53"/>
      <c r="AV8" s="53"/>
      <c r="AW8" s="53"/>
      <c r="AX8" s="53"/>
      <c r="AY8" s="53"/>
      <c r="AZ8" s="53"/>
      <c r="BA8" s="53"/>
      <c r="BB8" s="53"/>
      <c r="BC8" s="53"/>
      <c r="BD8" s="53"/>
      <c r="BE8" s="53"/>
      <c r="BF8" s="53"/>
      <c r="BG8" s="53"/>
      <c r="BH8" s="53"/>
      <c r="BI8" s="53"/>
      <c r="BJ8" s="53"/>
      <c r="BK8" s="53"/>
      <c r="BL8" s="53"/>
      <c r="BM8" s="53"/>
      <c r="BN8" s="53"/>
      <c r="BO8" s="53"/>
      <c r="BP8" s="53"/>
      <c r="BQ8" s="53"/>
      <c r="BR8" s="53"/>
      <c r="BS8" s="53"/>
      <c r="BT8" s="53"/>
      <c r="BU8" s="53"/>
      <c r="BV8" s="53"/>
      <c r="BW8" s="53"/>
      <c r="BX8" s="53"/>
      <c r="BY8" s="53"/>
      <c r="BZ8" s="53"/>
    </row>
    <row r="9" spans="2:78">
      <c r="B9" s="20"/>
      <c r="C9" s="53"/>
      <c r="D9" s="53"/>
      <c r="E9" s="53"/>
      <c r="F9" s="53"/>
      <c r="G9" s="53"/>
      <c r="H9" s="53"/>
      <c r="I9" s="53"/>
      <c r="J9" s="53"/>
      <c r="K9" s="53"/>
      <c r="L9" s="53"/>
      <c r="M9" s="53"/>
      <c r="N9" s="53"/>
      <c r="O9" s="53"/>
      <c r="P9" s="53"/>
      <c r="Q9" s="53"/>
      <c r="R9" s="53"/>
      <c r="S9" s="53"/>
      <c r="T9" s="53"/>
      <c r="U9" s="53"/>
      <c r="V9" s="53"/>
      <c r="W9" s="53"/>
      <c r="X9" s="53"/>
      <c r="Y9" s="53"/>
      <c r="Z9" s="53"/>
      <c r="AA9" s="53"/>
      <c r="AB9" s="53"/>
      <c r="AC9" s="53"/>
      <c r="AD9" s="53"/>
      <c r="AE9" s="53"/>
      <c r="AF9" s="53"/>
      <c r="AG9" s="53"/>
      <c r="AH9" s="53"/>
      <c r="AI9" s="53"/>
      <c r="AJ9" s="53"/>
      <c r="AK9" s="53"/>
      <c r="AL9" s="53"/>
      <c r="AM9" s="53"/>
      <c r="AN9" s="53"/>
      <c r="AO9" s="53"/>
      <c r="AP9" s="27"/>
      <c r="AQ9" s="20"/>
      <c r="AR9" s="53"/>
      <c r="AS9" s="53"/>
      <c r="AT9" s="53"/>
      <c r="AU9" s="53"/>
      <c r="AV9" s="53"/>
      <c r="AW9" s="53"/>
      <c r="AX9" s="53"/>
      <c r="AY9" s="53"/>
      <c r="AZ9" s="53"/>
      <c r="BA9" s="53"/>
      <c r="BB9" s="53"/>
      <c r="BC9" s="53"/>
      <c r="BD9" s="53"/>
      <c r="BE9" s="53"/>
      <c r="BF9" s="53"/>
      <c r="BG9" s="53"/>
      <c r="BH9" s="53"/>
      <c r="BI9" s="53"/>
      <c r="BJ9" s="53"/>
      <c r="BK9" s="53"/>
      <c r="BL9" s="53"/>
      <c r="BM9" s="53"/>
      <c r="BN9" s="53"/>
      <c r="BO9" s="53"/>
      <c r="BP9" s="53"/>
      <c r="BQ9" s="53"/>
      <c r="BR9" s="53"/>
      <c r="BS9" s="53"/>
      <c r="BT9" s="53"/>
      <c r="BU9" s="53"/>
      <c r="BV9" s="53"/>
      <c r="BW9" s="53"/>
      <c r="BX9" s="53"/>
      <c r="BY9" s="53"/>
      <c r="BZ9" s="53"/>
    </row>
    <row r="10" spans="2:78">
      <c r="B10" s="20"/>
      <c r="C10" s="53"/>
      <c r="D10" s="53"/>
      <c r="E10" s="53"/>
      <c r="F10" s="53"/>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53"/>
      <c r="AN10" s="53"/>
      <c r="AO10" s="53"/>
      <c r="AP10" s="27"/>
      <c r="AQ10" s="20"/>
      <c r="AR10" s="53"/>
      <c r="AS10" s="53"/>
      <c r="AT10" s="53"/>
      <c r="AU10" s="53"/>
      <c r="AV10" s="53"/>
      <c r="AW10" s="53"/>
      <c r="AX10" s="53"/>
      <c r="AY10" s="53"/>
      <c r="AZ10" s="53"/>
      <c r="BA10" s="53"/>
      <c r="BB10" s="53"/>
      <c r="BC10" s="53"/>
      <c r="BD10" s="53"/>
      <c r="BE10" s="53"/>
      <c r="BF10" s="53"/>
      <c r="BG10" s="53"/>
      <c r="BH10" s="53"/>
      <c r="BI10" s="53"/>
      <c r="BJ10" s="53"/>
      <c r="BK10" s="53"/>
      <c r="BL10" s="53"/>
      <c r="BM10" s="53"/>
      <c r="BN10" s="53"/>
      <c r="BO10" s="53"/>
      <c r="BP10" s="53"/>
      <c r="BQ10" s="53"/>
      <c r="BR10" s="53"/>
      <c r="BS10" s="53"/>
      <c r="BT10" s="53"/>
      <c r="BU10" s="53"/>
      <c r="BV10" s="53"/>
      <c r="BW10" s="53"/>
      <c r="BX10" s="53"/>
      <c r="BY10" s="53"/>
      <c r="BZ10" s="53"/>
    </row>
    <row r="11" spans="2:78">
      <c r="B11" s="20"/>
      <c r="C11" s="53"/>
      <c r="D11" s="53"/>
      <c r="E11" s="53"/>
      <c r="F11" s="53"/>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53"/>
      <c r="AG11" s="53"/>
      <c r="AH11" s="53"/>
      <c r="AI11" s="53"/>
      <c r="AJ11" s="53"/>
      <c r="AK11" s="53"/>
      <c r="AL11" s="53"/>
      <c r="AM11" s="53"/>
      <c r="AN11" s="53"/>
      <c r="AO11" s="53"/>
      <c r="AP11" s="27"/>
      <c r="AQ11" s="20"/>
      <c r="AR11" s="53"/>
      <c r="AS11" s="53"/>
      <c r="AT11" s="53"/>
      <c r="AU11" s="53"/>
      <c r="AV11" s="53"/>
      <c r="AW11" s="53"/>
      <c r="AX11" s="53"/>
      <c r="AY11" s="53"/>
      <c r="AZ11" s="53"/>
      <c r="BA11" s="53"/>
      <c r="BB11" s="53"/>
      <c r="BC11" s="53"/>
      <c r="BD11" s="53"/>
      <c r="BE11" s="53"/>
      <c r="BF11" s="53"/>
      <c r="BG11" s="53"/>
      <c r="BH11" s="53"/>
      <c r="BI11" s="53"/>
      <c r="BJ11" s="53"/>
      <c r="BK11" s="53"/>
      <c r="BL11" s="53"/>
      <c r="BM11" s="53"/>
      <c r="BN11" s="53"/>
      <c r="BO11" s="53"/>
      <c r="BP11" s="53"/>
      <c r="BQ11" s="53"/>
      <c r="BR11" s="53"/>
      <c r="BS11" s="53"/>
      <c r="BT11" s="53"/>
      <c r="BU11" s="53"/>
      <c r="BV11" s="53"/>
      <c r="BW11" s="53"/>
      <c r="BX11" s="53"/>
      <c r="BY11" s="53"/>
      <c r="BZ11" s="53"/>
    </row>
    <row r="12" spans="2:78">
      <c r="B12" s="20"/>
      <c r="C12" s="53"/>
      <c r="D12" s="53"/>
      <c r="E12" s="53"/>
      <c r="F12" s="53"/>
      <c r="G12" s="53"/>
      <c r="H12" s="53"/>
      <c r="I12" s="53"/>
      <c r="J12" s="53"/>
      <c r="K12" s="53"/>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27"/>
      <c r="AQ12" s="20"/>
      <c r="AR12" s="53"/>
      <c r="AS12" s="53"/>
      <c r="AT12" s="53"/>
      <c r="AU12" s="53"/>
      <c r="AV12" s="53"/>
      <c r="AW12" s="53"/>
      <c r="AX12" s="53"/>
      <c r="AY12" s="53"/>
      <c r="AZ12" s="53"/>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row>
    <row r="13" spans="2:78">
      <c r="B13" s="20"/>
      <c r="C13" s="53"/>
      <c r="D13" s="53"/>
      <c r="E13" s="53"/>
      <c r="F13" s="53"/>
      <c r="G13" s="53"/>
      <c r="H13" s="53"/>
      <c r="I13" s="53"/>
      <c r="J13" s="53"/>
      <c r="K13" s="53"/>
      <c r="L13" s="53"/>
      <c r="M13" s="53"/>
      <c r="N13" s="53"/>
      <c r="O13" s="53"/>
      <c r="P13" s="53"/>
      <c r="Q13" s="53"/>
      <c r="R13" s="53"/>
      <c r="S13" s="53"/>
      <c r="T13" s="53"/>
      <c r="U13" s="53"/>
      <c r="V13" s="53"/>
      <c r="W13" s="53"/>
      <c r="X13" s="53"/>
      <c r="Y13" s="53"/>
      <c r="Z13" s="53"/>
      <c r="AA13" s="53"/>
      <c r="AB13" s="53"/>
      <c r="AC13" s="53"/>
      <c r="AD13" s="53"/>
      <c r="AE13" s="53"/>
      <c r="AF13" s="53"/>
      <c r="AG13" s="53"/>
      <c r="AH13" s="53"/>
      <c r="AI13" s="53"/>
      <c r="AJ13" s="53"/>
      <c r="AK13" s="53"/>
      <c r="AL13" s="53"/>
      <c r="AM13" s="53"/>
      <c r="AN13" s="53"/>
      <c r="AO13" s="53"/>
      <c r="AP13" s="27"/>
      <c r="AQ13" s="20"/>
      <c r="AR13" s="53"/>
      <c r="AS13" s="53"/>
      <c r="AT13" s="53"/>
      <c r="AU13" s="53"/>
      <c r="AV13" s="53"/>
      <c r="AW13" s="53"/>
      <c r="AX13" s="53"/>
      <c r="AY13" s="53"/>
      <c r="AZ13" s="53"/>
      <c r="BA13" s="53"/>
      <c r="BB13" s="53"/>
      <c r="BC13" s="53"/>
      <c r="BD13" s="53"/>
      <c r="BE13" s="53"/>
      <c r="BF13" s="53"/>
      <c r="BG13" s="53"/>
      <c r="BH13" s="53"/>
      <c r="BI13" s="53"/>
      <c r="BJ13" s="53"/>
      <c r="BK13" s="53"/>
      <c r="BL13" s="53"/>
      <c r="BM13" s="53"/>
      <c r="BN13" s="53"/>
      <c r="BO13" s="53"/>
      <c r="BP13" s="53"/>
      <c r="BQ13" s="53"/>
      <c r="BR13" s="53"/>
      <c r="BS13" s="53"/>
      <c r="BT13" s="53"/>
      <c r="BU13" s="53"/>
      <c r="BV13" s="53"/>
      <c r="BW13" s="53"/>
      <c r="BX13" s="53"/>
      <c r="BY13" s="53"/>
      <c r="BZ13" s="53"/>
    </row>
    <row r="14" spans="2:78">
      <c r="B14" s="20"/>
      <c r="C14" s="53"/>
      <c r="D14" s="53"/>
      <c r="E14" s="53"/>
      <c r="F14" s="53"/>
      <c r="G14" s="53"/>
      <c r="H14" s="53"/>
      <c r="I14" s="53"/>
      <c r="J14" s="53"/>
      <c r="K14" s="53"/>
      <c r="L14" s="53"/>
      <c r="M14" s="53"/>
      <c r="N14" s="53"/>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27"/>
      <c r="AQ14" s="20"/>
      <c r="AR14" s="53"/>
      <c r="AS14" s="53"/>
      <c r="AT14" s="53"/>
      <c r="AU14" s="53"/>
      <c r="AV14" s="53"/>
      <c r="AW14" s="53"/>
      <c r="AX14" s="53"/>
      <c r="AY14" s="53"/>
      <c r="AZ14" s="53"/>
      <c r="BA14" s="53"/>
      <c r="BB14" s="53"/>
      <c r="BC14" s="53"/>
      <c r="BD14" s="53"/>
      <c r="BE14" s="53"/>
      <c r="BF14" s="53"/>
      <c r="BG14" s="53"/>
      <c r="BH14" s="53"/>
      <c r="BI14" s="53"/>
      <c r="BJ14" s="53"/>
      <c r="BK14" s="53"/>
      <c r="BL14" s="53"/>
      <c r="BM14" s="53"/>
      <c r="BN14" s="53"/>
      <c r="BO14" s="53"/>
      <c r="BP14" s="53"/>
      <c r="BQ14" s="53"/>
      <c r="BR14" s="53"/>
      <c r="BS14" s="53"/>
      <c r="BT14" s="53"/>
      <c r="BU14" s="53"/>
      <c r="BV14" s="53"/>
      <c r="BW14" s="53"/>
      <c r="BX14" s="53"/>
      <c r="BY14" s="53"/>
      <c r="BZ14" s="53"/>
    </row>
    <row r="15" spans="2:78">
      <c r="B15" s="20"/>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27"/>
      <c r="AQ15" s="20"/>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row>
    <row r="16" spans="2:78">
      <c r="B16" s="20"/>
      <c r="C16" s="53"/>
      <c r="D16" s="53"/>
      <c r="E16" s="53"/>
      <c r="F16" s="53"/>
      <c r="G16" s="53"/>
      <c r="H16" s="53"/>
      <c r="I16" s="53"/>
      <c r="J16" s="53"/>
      <c r="K16" s="53"/>
      <c r="L16" s="53"/>
      <c r="M16" s="53"/>
      <c r="N16" s="53"/>
      <c r="O16" s="53"/>
      <c r="P16" s="53"/>
      <c r="Q16" s="53"/>
      <c r="R16" s="53"/>
      <c r="S16" s="53"/>
      <c r="T16" s="53"/>
      <c r="U16" s="53"/>
      <c r="V16" s="53"/>
      <c r="W16" s="53"/>
      <c r="X16" s="53"/>
      <c r="Y16" s="53"/>
      <c r="Z16" s="53"/>
      <c r="AA16" s="53"/>
      <c r="AB16" s="53"/>
      <c r="AC16" s="53"/>
      <c r="AD16" s="53"/>
      <c r="AE16" s="53"/>
      <c r="AF16" s="53"/>
      <c r="AG16" s="53"/>
      <c r="AH16" s="53"/>
      <c r="AI16" s="53"/>
      <c r="AJ16" s="53"/>
      <c r="AK16" s="53"/>
      <c r="AL16" s="53"/>
      <c r="AM16" s="53"/>
      <c r="AN16" s="53"/>
      <c r="AO16" s="53"/>
      <c r="AP16" s="27"/>
      <c r="AQ16" s="20"/>
      <c r="AR16" s="53"/>
      <c r="AS16" s="53"/>
      <c r="AT16" s="53"/>
      <c r="AU16" s="53"/>
      <c r="AV16" s="53"/>
      <c r="AW16" s="53"/>
      <c r="AX16" s="53"/>
      <c r="AY16" s="53"/>
      <c r="AZ16" s="53"/>
      <c r="BA16" s="53"/>
      <c r="BB16" s="53"/>
      <c r="BC16" s="53"/>
      <c r="BD16" s="53"/>
      <c r="BE16" s="53"/>
      <c r="BF16" s="53"/>
      <c r="BG16" s="53"/>
      <c r="BH16" s="53"/>
      <c r="BI16" s="53"/>
      <c r="BJ16" s="53"/>
      <c r="BK16" s="53"/>
      <c r="BL16" s="53"/>
      <c r="BM16" s="53"/>
      <c r="BN16" s="53"/>
      <c r="BO16" s="53"/>
      <c r="BP16" s="53"/>
      <c r="BQ16" s="53"/>
      <c r="BR16" s="53"/>
      <c r="BS16" s="53"/>
      <c r="BT16" s="53"/>
      <c r="BU16" s="53"/>
      <c r="BV16" s="53"/>
      <c r="BW16" s="53"/>
      <c r="BX16" s="53"/>
      <c r="BY16" s="53"/>
      <c r="BZ16" s="53"/>
    </row>
    <row r="17" spans="2:78">
      <c r="B17" s="20"/>
      <c r="C17" s="53"/>
      <c r="D17" s="53"/>
      <c r="E17" s="53"/>
      <c r="F17" s="53"/>
      <c r="G17" s="53"/>
      <c r="H17" s="53"/>
      <c r="I17" s="53"/>
      <c r="J17" s="53"/>
      <c r="K17" s="53"/>
      <c r="L17" s="53"/>
      <c r="M17" s="53"/>
      <c r="N17" s="53"/>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27"/>
      <c r="AQ17" s="20"/>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row>
    <row r="18" spans="2:78">
      <c r="B18" s="20"/>
      <c r="C18" s="53"/>
      <c r="D18" s="53"/>
      <c r="E18" s="53"/>
      <c r="F18" s="53"/>
      <c r="G18" s="53"/>
      <c r="H18" s="53"/>
      <c r="I18" s="53"/>
      <c r="J18" s="53"/>
      <c r="K18" s="53"/>
      <c r="L18" s="53"/>
      <c r="M18" s="53"/>
      <c r="N18" s="53"/>
      <c r="O18" s="53"/>
      <c r="P18" s="53"/>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27"/>
      <c r="AQ18" s="20"/>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row>
    <row r="19" spans="2:78">
      <c r="B19" s="20"/>
      <c r="C19" s="53"/>
      <c r="D19" s="53"/>
      <c r="E19" s="53"/>
      <c r="F19" s="53"/>
      <c r="G19" s="53"/>
      <c r="H19" s="53"/>
      <c r="I19" s="53"/>
      <c r="J19" s="53"/>
      <c r="K19" s="53"/>
      <c r="L19" s="53"/>
      <c r="M19" s="53"/>
      <c r="N19" s="53"/>
      <c r="O19" s="53"/>
      <c r="P19" s="53"/>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27"/>
      <c r="AQ19" s="20"/>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row>
    <row r="20" spans="2:78">
      <c r="B20" s="20"/>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27"/>
      <c r="AQ20" s="20"/>
      <c r="AR20" s="53"/>
      <c r="AS20" s="53"/>
      <c r="AT20" s="53"/>
      <c r="AU20" s="53"/>
      <c r="AV20" s="53"/>
      <c r="AW20" s="53"/>
      <c r="AX20" s="53"/>
      <c r="AY20" s="53"/>
      <c r="AZ20" s="53"/>
      <c r="BA20" s="53"/>
      <c r="BB20" s="53"/>
      <c r="BC20" s="53"/>
      <c r="BD20" s="53"/>
      <c r="BE20" s="53"/>
      <c r="BF20" s="53"/>
      <c r="BG20" s="53"/>
      <c r="BH20" s="53"/>
      <c r="BI20" s="53"/>
      <c r="BJ20" s="53"/>
      <c r="BK20" s="53"/>
      <c r="BL20" s="53"/>
      <c r="BM20" s="53"/>
      <c r="BN20" s="53"/>
      <c r="BO20" s="53"/>
      <c r="BP20" s="53"/>
      <c r="BQ20" s="53"/>
      <c r="BR20" s="53"/>
      <c r="BS20" s="53"/>
      <c r="BT20" s="53"/>
      <c r="BU20" s="53"/>
      <c r="BV20" s="53"/>
      <c r="BW20" s="53"/>
      <c r="BX20" s="53"/>
      <c r="BY20" s="53"/>
      <c r="BZ20" s="53"/>
    </row>
    <row r="21" spans="2:78">
      <c r="B21" s="20"/>
      <c r="C21" s="53"/>
      <c r="D21" s="53"/>
      <c r="E21" s="53"/>
      <c r="F21" s="53"/>
      <c r="G21" s="53"/>
      <c r="H21" s="53"/>
      <c r="I21" s="53"/>
      <c r="J21" s="53"/>
      <c r="K21" s="53"/>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27"/>
      <c r="AQ21" s="20"/>
      <c r="AR21" s="53"/>
      <c r="AS21" s="53"/>
      <c r="AT21" s="53"/>
      <c r="AU21" s="53"/>
      <c r="AV21" s="53"/>
      <c r="AW21" s="53"/>
      <c r="AX21" s="53"/>
      <c r="AY21" s="53"/>
      <c r="AZ21" s="53"/>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row>
    <row r="22" spans="2:78">
      <c r="B22" s="20"/>
      <c r="C22" s="53"/>
      <c r="D22" s="53"/>
      <c r="E22" s="53"/>
      <c r="F22" s="53"/>
      <c r="G22" s="53"/>
      <c r="H22" s="53"/>
      <c r="I22" s="53"/>
      <c r="J22" s="53"/>
      <c r="K22" s="53"/>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27"/>
      <c r="AQ22" s="20"/>
      <c r="AR22" s="53"/>
      <c r="AS22" s="53"/>
      <c r="AT22" s="53"/>
      <c r="AU22" s="53"/>
      <c r="AV22" s="53"/>
      <c r="AW22" s="53"/>
      <c r="AX22" s="53"/>
      <c r="AY22" s="53"/>
      <c r="AZ22" s="53"/>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row>
    <row r="23" spans="2:78">
      <c r="B23" s="20"/>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27"/>
      <c r="AQ23" s="20"/>
      <c r="AR23" s="53"/>
      <c r="AS23" s="53"/>
      <c r="AT23" s="53"/>
      <c r="AU23" s="53"/>
      <c r="AV23" s="53"/>
      <c r="AW23" s="53"/>
      <c r="AX23" s="53"/>
      <c r="AY23" s="53"/>
      <c r="AZ23" s="53"/>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c r="BZ23" s="53"/>
    </row>
    <row r="24" spans="2:78">
      <c r="B24" s="20"/>
      <c r="C24" s="53"/>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3"/>
      <c r="AD24" s="53"/>
      <c r="AE24" s="53"/>
      <c r="AF24" s="53"/>
      <c r="AG24" s="53"/>
      <c r="AH24" s="53"/>
      <c r="AI24" s="53"/>
      <c r="AJ24" s="53"/>
      <c r="AK24" s="53"/>
      <c r="AL24" s="53"/>
      <c r="AM24" s="53"/>
      <c r="AN24" s="53"/>
      <c r="AO24" s="53"/>
      <c r="AP24" s="27"/>
      <c r="AQ24" s="20"/>
      <c r="AR24" s="53"/>
      <c r="AS24" s="53"/>
      <c r="AT24" s="53"/>
      <c r="AU24" s="53"/>
      <c r="AV24" s="53"/>
      <c r="AW24" s="53"/>
      <c r="AX24" s="53"/>
      <c r="AY24" s="53"/>
      <c r="AZ24" s="53"/>
      <c r="BA24" s="53"/>
      <c r="BB24" s="53"/>
      <c r="BC24" s="53"/>
      <c r="BD24" s="53"/>
      <c r="BE24" s="53"/>
      <c r="BF24" s="53"/>
      <c r="BG24" s="53"/>
      <c r="BH24" s="53"/>
      <c r="BI24" s="53"/>
      <c r="BJ24" s="53"/>
      <c r="BK24" s="53"/>
      <c r="BL24" s="53"/>
      <c r="BM24" s="53"/>
      <c r="BN24" s="53"/>
      <c r="BO24" s="53"/>
      <c r="BP24" s="53"/>
      <c r="BQ24" s="53"/>
      <c r="BR24" s="53"/>
      <c r="BS24" s="53"/>
      <c r="BT24" s="53"/>
      <c r="BU24" s="53"/>
      <c r="BV24" s="53"/>
      <c r="BW24" s="53"/>
      <c r="BX24" s="53"/>
      <c r="BY24" s="53"/>
      <c r="BZ24" s="53"/>
    </row>
    <row r="25" spans="2:78">
      <c r="B25" s="20"/>
      <c r="C25" s="53"/>
      <c r="D25" s="53"/>
      <c r="E25" s="53"/>
      <c r="F25" s="53"/>
      <c r="G25" s="53"/>
      <c r="H25" s="53"/>
      <c r="I25" s="53"/>
      <c r="J25" s="53"/>
      <c r="K25" s="53"/>
      <c r="L25" s="53"/>
      <c r="M25" s="53"/>
      <c r="N25" s="53"/>
      <c r="O25" s="53"/>
      <c r="P25" s="53"/>
      <c r="Q25" s="53"/>
      <c r="R25" s="53"/>
      <c r="S25" s="53"/>
      <c r="T25" s="53"/>
      <c r="U25" s="53"/>
      <c r="V25" s="53"/>
      <c r="W25" s="53"/>
      <c r="X25" s="53"/>
      <c r="Y25" s="53"/>
      <c r="Z25" s="53"/>
      <c r="AA25" s="53"/>
      <c r="AB25" s="53"/>
      <c r="AC25" s="53"/>
      <c r="AD25" s="53"/>
      <c r="AE25" s="53"/>
      <c r="AF25" s="53"/>
      <c r="AG25" s="53"/>
      <c r="AH25" s="53"/>
      <c r="AI25" s="53"/>
      <c r="AJ25" s="53"/>
      <c r="AK25" s="53"/>
      <c r="AL25" s="53"/>
      <c r="AM25" s="53"/>
      <c r="AN25" s="53"/>
      <c r="AO25" s="53"/>
      <c r="AP25" s="27"/>
      <c r="AQ25" s="20"/>
      <c r="AR25" s="53"/>
      <c r="AS25" s="53"/>
      <c r="AT25" s="53"/>
      <c r="AU25" s="53"/>
      <c r="AV25" s="53"/>
      <c r="AW25" s="53"/>
      <c r="AX25" s="53"/>
      <c r="AY25" s="53"/>
      <c r="AZ25" s="53"/>
      <c r="BA25" s="53"/>
      <c r="BB25" s="53"/>
      <c r="BC25" s="53"/>
      <c r="BD25" s="53"/>
      <c r="BE25" s="53"/>
      <c r="BF25" s="53"/>
      <c r="BG25" s="53"/>
      <c r="BH25" s="53"/>
      <c r="BI25" s="53"/>
      <c r="BJ25" s="53"/>
      <c r="BK25" s="53"/>
      <c r="BL25" s="53"/>
      <c r="BM25" s="53"/>
      <c r="BN25" s="53"/>
      <c r="BO25" s="53"/>
      <c r="BP25" s="53"/>
      <c r="BQ25" s="53"/>
      <c r="BR25" s="53"/>
      <c r="BS25" s="53"/>
      <c r="BT25" s="53"/>
      <c r="BU25" s="53"/>
      <c r="BV25" s="53"/>
      <c r="BW25" s="53"/>
      <c r="BX25" s="53"/>
      <c r="BY25" s="53"/>
      <c r="BZ25" s="53"/>
    </row>
    <row r="26" spans="2:78">
      <c r="B26" s="20"/>
      <c r="C26" s="53"/>
      <c r="D26" s="53"/>
      <c r="E26" s="53"/>
      <c r="F26" s="53"/>
      <c r="G26" s="53"/>
      <c r="H26" s="53"/>
      <c r="I26" s="53"/>
      <c r="J26" s="53"/>
      <c r="K26" s="53"/>
      <c r="L26" s="53"/>
      <c r="M26" s="53"/>
      <c r="N26" s="53"/>
      <c r="O26" s="53"/>
      <c r="P26" s="53"/>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27"/>
      <c r="AQ26" s="20"/>
      <c r="AR26" s="53"/>
      <c r="AS26" s="53"/>
      <c r="AT26" s="53"/>
      <c r="AU26" s="53"/>
      <c r="AV26" s="53"/>
      <c r="AW26" s="53"/>
      <c r="AX26" s="53"/>
      <c r="AY26" s="53"/>
      <c r="AZ26" s="53"/>
      <c r="BA26" s="53"/>
      <c r="BB26" s="53"/>
      <c r="BC26" s="53"/>
      <c r="BD26" s="53"/>
      <c r="BE26" s="53"/>
      <c r="BF26" s="53"/>
      <c r="BG26" s="53"/>
      <c r="BH26" s="53"/>
      <c r="BI26" s="53"/>
      <c r="BJ26" s="53"/>
      <c r="BK26" s="53"/>
      <c r="BL26" s="53"/>
      <c r="BM26" s="53"/>
      <c r="BN26" s="53"/>
      <c r="BO26" s="53"/>
      <c r="BP26" s="53"/>
      <c r="BQ26" s="53"/>
      <c r="BR26" s="53"/>
      <c r="BS26" s="53"/>
      <c r="BT26" s="53"/>
      <c r="BU26" s="53"/>
      <c r="BV26" s="53"/>
      <c r="BW26" s="53"/>
      <c r="BX26" s="53"/>
      <c r="BY26" s="53"/>
      <c r="BZ26" s="53"/>
    </row>
    <row r="27" spans="2:78">
      <c r="B27" s="20"/>
      <c r="C27" s="53"/>
      <c r="D27" s="53"/>
      <c r="E27" s="53"/>
      <c r="F27" s="53"/>
      <c r="G27" s="53"/>
      <c r="H27" s="53"/>
      <c r="I27" s="53"/>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27"/>
      <c r="AQ27" s="20"/>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row>
    <row r="28" spans="2:78">
      <c r="B28" s="20"/>
      <c r="C28" s="53"/>
      <c r="D28" s="53"/>
      <c r="E28" s="53"/>
      <c r="F28" s="53"/>
      <c r="G28" s="53"/>
      <c r="H28" s="53"/>
      <c r="I28" s="53"/>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27"/>
      <c r="AQ28" s="20"/>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row>
    <row r="29" spans="2:78">
      <c r="B29" s="20"/>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27"/>
      <c r="AQ29" s="20"/>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row>
    <row r="30" spans="2:78">
      <c r="B30" s="20"/>
      <c r="C30" s="53"/>
      <c r="D30" s="53"/>
      <c r="E30" s="53"/>
      <c r="F30" s="53"/>
      <c r="G30" s="53"/>
      <c r="H30" s="53"/>
      <c r="I30" s="53"/>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27"/>
      <c r="AQ30" s="20"/>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row>
    <row r="31" spans="2:78">
      <c r="B31" s="20"/>
      <c r="C31" s="53"/>
      <c r="D31" s="53"/>
      <c r="E31" s="53"/>
      <c r="F31" s="53"/>
      <c r="G31" s="53"/>
      <c r="H31" s="53"/>
      <c r="I31" s="53"/>
      <c r="J31" s="53"/>
      <c r="K31" s="53"/>
      <c r="L31" s="53"/>
      <c r="M31" s="53"/>
      <c r="N31" s="53"/>
      <c r="O31" s="53"/>
      <c r="P31" s="53"/>
      <c r="Q31" s="53"/>
      <c r="R31" s="53"/>
      <c r="S31" s="53"/>
      <c r="T31" s="53"/>
      <c r="U31" s="53"/>
      <c r="V31" s="53"/>
      <c r="W31" s="108"/>
      <c r="X31" s="53"/>
      <c r="Y31" s="53"/>
      <c r="Z31" s="53"/>
      <c r="AA31" s="53"/>
      <c r="AB31" s="53"/>
      <c r="AC31" s="53"/>
      <c r="AD31" s="53"/>
      <c r="AE31" s="53"/>
      <c r="AF31" s="53"/>
      <c r="AG31" s="53"/>
      <c r="AH31" s="53"/>
      <c r="AI31" s="53"/>
      <c r="AJ31" s="53"/>
      <c r="AK31" s="53"/>
      <c r="AL31" s="53"/>
      <c r="AM31" s="53"/>
      <c r="AN31" s="53"/>
      <c r="AO31" s="53"/>
      <c r="AP31" s="27"/>
      <c r="AQ31" s="20"/>
      <c r="AR31" s="53"/>
      <c r="AS31" s="53"/>
      <c r="AT31" s="53"/>
      <c r="AU31" s="53"/>
      <c r="AV31" s="53"/>
      <c r="AW31" s="53"/>
      <c r="AX31" s="53"/>
      <c r="AY31" s="53"/>
      <c r="AZ31" s="53"/>
      <c r="BA31" s="53"/>
      <c r="BB31" s="53"/>
      <c r="BC31" s="53"/>
      <c r="BD31" s="53"/>
      <c r="BE31" s="53"/>
      <c r="BF31" s="53"/>
      <c r="BG31" s="53"/>
      <c r="BH31" s="53"/>
      <c r="BI31" s="53"/>
      <c r="BJ31" s="53"/>
      <c r="BK31" s="53"/>
      <c r="BL31" s="53"/>
      <c r="BM31" s="53"/>
      <c r="BN31" s="53"/>
      <c r="BO31" s="53"/>
      <c r="BP31" s="53"/>
      <c r="BQ31" s="53"/>
      <c r="BR31" s="53"/>
      <c r="BS31" s="53"/>
      <c r="BT31" s="53"/>
      <c r="BU31" s="53"/>
      <c r="BV31" s="53"/>
      <c r="BW31" s="53"/>
      <c r="BX31" s="53"/>
      <c r="BY31" s="53"/>
      <c r="BZ31" s="53"/>
    </row>
    <row r="32" spans="2:78">
      <c r="B32" s="20"/>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3"/>
      <c r="AN32" s="53"/>
      <c r="AO32" s="53"/>
      <c r="AP32" s="27"/>
      <c r="AQ32" s="20"/>
      <c r="AR32" s="53"/>
      <c r="AS32" s="53"/>
      <c r="AT32" s="53"/>
      <c r="AU32" s="53"/>
      <c r="AV32" s="53"/>
      <c r="AW32" s="53"/>
      <c r="AX32" s="53"/>
      <c r="AY32" s="53"/>
      <c r="AZ32" s="53"/>
      <c r="BA32" s="53"/>
      <c r="BB32" s="53"/>
      <c r="BC32" s="53"/>
      <c r="BD32" s="53"/>
      <c r="BE32" s="53"/>
      <c r="BF32" s="53"/>
      <c r="BG32" s="53"/>
      <c r="BH32" s="53"/>
      <c r="BI32" s="53"/>
      <c r="BJ32" s="53"/>
      <c r="BK32" s="53"/>
      <c r="BL32" s="53"/>
      <c r="BM32" s="53"/>
      <c r="BN32" s="53"/>
      <c r="BO32" s="53"/>
      <c r="BP32" s="53"/>
      <c r="BQ32" s="53"/>
      <c r="BR32" s="53"/>
      <c r="BS32" s="53"/>
      <c r="BT32" s="53"/>
      <c r="BU32" s="53"/>
      <c r="BV32" s="53"/>
      <c r="BW32" s="53"/>
      <c r="BX32" s="53"/>
      <c r="BY32" s="53"/>
      <c r="BZ32" s="53"/>
    </row>
    <row r="33" spans="2:78">
      <c r="B33" s="20"/>
      <c r="C33" s="53"/>
      <c r="D33" s="53"/>
      <c r="E33" s="53"/>
      <c r="F33" s="53"/>
      <c r="G33" s="53"/>
      <c r="H33" s="53"/>
      <c r="I33" s="53"/>
      <c r="J33" s="53"/>
      <c r="K33" s="53"/>
      <c r="L33" s="53"/>
      <c r="M33" s="53"/>
      <c r="N33" s="53"/>
      <c r="O33" s="53"/>
      <c r="P33" s="53"/>
      <c r="Q33" s="53"/>
      <c r="R33" s="53"/>
      <c r="S33" s="53"/>
      <c r="T33" s="53"/>
      <c r="U33" s="53"/>
      <c r="V33" s="53"/>
      <c r="W33" s="53"/>
      <c r="X33" s="53"/>
      <c r="Y33" s="53"/>
      <c r="Z33" s="53"/>
      <c r="AA33" s="53"/>
      <c r="AB33" s="53"/>
      <c r="AC33" s="53"/>
      <c r="AD33" s="53"/>
      <c r="AE33" s="53"/>
      <c r="AF33" s="53"/>
      <c r="AG33" s="53"/>
      <c r="AH33" s="53"/>
      <c r="AI33" s="53"/>
      <c r="AJ33" s="53"/>
      <c r="AK33" s="53"/>
      <c r="AL33" s="53"/>
      <c r="AM33" s="53"/>
      <c r="AN33" s="53"/>
      <c r="AO33" s="53"/>
      <c r="AP33" s="27"/>
      <c r="AQ33" s="20"/>
      <c r="AR33" s="53"/>
      <c r="AS33" s="53"/>
      <c r="AT33" s="53"/>
      <c r="AU33" s="53"/>
      <c r="AV33" s="53"/>
      <c r="AW33" s="53"/>
      <c r="AX33" s="53"/>
      <c r="AY33" s="53"/>
      <c r="AZ33" s="53"/>
      <c r="BA33" s="53"/>
      <c r="BB33" s="53"/>
      <c r="BC33" s="53"/>
      <c r="BD33" s="53"/>
      <c r="BE33" s="53"/>
      <c r="BF33" s="53"/>
      <c r="BG33" s="53"/>
      <c r="BH33" s="53"/>
      <c r="BI33" s="53"/>
      <c r="BJ33" s="53"/>
      <c r="BK33" s="53"/>
      <c r="BL33" s="53"/>
      <c r="BM33" s="53"/>
      <c r="BN33" s="53"/>
      <c r="BO33" s="53"/>
      <c r="BP33" s="53"/>
      <c r="BQ33" s="53"/>
      <c r="BR33" s="53"/>
      <c r="BS33" s="53"/>
      <c r="BT33" s="53"/>
      <c r="BU33" s="53"/>
      <c r="BV33" s="53"/>
      <c r="BW33" s="53"/>
      <c r="BX33" s="53"/>
      <c r="BY33" s="53"/>
      <c r="BZ33" s="53"/>
    </row>
    <row r="34" spans="2:78">
      <c r="B34" s="20"/>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3"/>
      <c r="AN34" s="53"/>
      <c r="AO34" s="53"/>
      <c r="AP34" s="27"/>
      <c r="AQ34" s="20"/>
      <c r="AR34" s="53"/>
      <c r="AS34" s="53"/>
      <c r="AT34" s="53"/>
      <c r="AU34" s="53"/>
      <c r="AV34" s="53"/>
      <c r="AW34" s="53"/>
      <c r="AX34" s="53"/>
      <c r="AY34" s="53"/>
      <c r="AZ34" s="53"/>
      <c r="BA34" s="53"/>
      <c r="BB34" s="53"/>
      <c r="BC34" s="53"/>
      <c r="BD34" s="53"/>
      <c r="BE34" s="53"/>
      <c r="BF34" s="53"/>
      <c r="BG34" s="53"/>
      <c r="BH34" s="53"/>
      <c r="BI34" s="53"/>
      <c r="BJ34" s="53"/>
      <c r="BK34" s="53"/>
      <c r="BL34" s="53"/>
      <c r="BM34" s="53"/>
      <c r="BN34" s="53"/>
      <c r="BO34" s="53"/>
      <c r="BP34" s="53"/>
      <c r="BQ34" s="53"/>
      <c r="BR34" s="53"/>
      <c r="BS34" s="53"/>
      <c r="BT34" s="53"/>
      <c r="BU34" s="53"/>
      <c r="BV34" s="53"/>
      <c r="BW34" s="53"/>
      <c r="BX34" s="53"/>
      <c r="BY34" s="53"/>
      <c r="BZ34" s="53"/>
    </row>
    <row r="35" spans="2:78">
      <c r="B35" s="20"/>
      <c r="C35" s="53"/>
      <c r="D35" s="53"/>
      <c r="E35" s="53"/>
      <c r="F35" s="53"/>
      <c r="G35" s="53"/>
      <c r="H35" s="53"/>
      <c r="I35" s="53"/>
      <c r="J35" s="53"/>
      <c r="K35" s="53"/>
      <c r="L35" s="53"/>
      <c r="M35" s="53"/>
      <c r="N35" s="53"/>
      <c r="O35" s="53"/>
      <c r="P35" s="53"/>
      <c r="Q35" s="53"/>
      <c r="R35" s="53"/>
      <c r="S35" s="53"/>
      <c r="T35" s="53"/>
      <c r="U35" s="53"/>
      <c r="V35" s="53"/>
      <c r="W35" s="53"/>
      <c r="X35" s="53"/>
      <c r="Y35" s="53"/>
      <c r="Z35" s="53"/>
      <c r="AA35" s="53"/>
      <c r="AB35" s="53"/>
      <c r="AC35" s="53"/>
      <c r="AD35" s="53"/>
      <c r="AE35" s="53"/>
      <c r="AF35" s="53"/>
      <c r="AG35" s="53"/>
      <c r="AH35" s="53"/>
      <c r="AI35" s="53"/>
      <c r="AJ35" s="53"/>
      <c r="AK35" s="53"/>
      <c r="AL35" s="53"/>
      <c r="AM35" s="53"/>
      <c r="AN35" s="53"/>
      <c r="AO35" s="53"/>
      <c r="AP35" s="27"/>
      <c r="AQ35" s="20"/>
      <c r="AR35" s="53"/>
      <c r="AS35" s="53"/>
      <c r="AT35" s="53"/>
      <c r="AU35" s="53"/>
      <c r="AV35" s="53"/>
      <c r="AW35" s="53"/>
      <c r="AX35" s="53"/>
      <c r="AY35" s="53"/>
      <c r="AZ35" s="53"/>
      <c r="BA35" s="53"/>
      <c r="BB35" s="53"/>
      <c r="BC35" s="53"/>
      <c r="BD35" s="53"/>
      <c r="BE35" s="53"/>
      <c r="BF35" s="53"/>
      <c r="BG35" s="53"/>
      <c r="BH35" s="53"/>
      <c r="BI35" s="53"/>
      <c r="BJ35" s="53"/>
      <c r="BK35" s="53"/>
      <c r="BL35" s="53"/>
      <c r="BM35" s="53"/>
      <c r="BN35" s="53"/>
      <c r="BO35" s="53"/>
      <c r="BP35" s="53"/>
      <c r="BQ35" s="53"/>
      <c r="BR35" s="53"/>
      <c r="BS35" s="53"/>
      <c r="BT35" s="53"/>
      <c r="BU35" s="53"/>
      <c r="BV35" s="53"/>
      <c r="BW35" s="53"/>
      <c r="BX35" s="53"/>
      <c r="BY35" s="53"/>
      <c r="BZ35" s="53"/>
    </row>
    <row r="36" spans="2:78">
      <c r="B36" s="20"/>
      <c r="C36" s="53"/>
      <c r="D36" s="53"/>
      <c r="E36" s="53"/>
      <c r="F36" s="53"/>
      <c r="G36" s="53"/>
      <c r="H36" s="53"/>
      <c r="I36" s="53"/>
      <c r="J36" s="53"/>
      <c r="K36" s="53"/>
      <c r="L36" s="53"/>
      <c r="M36" s="53"/>
      <c r="N36" s="53"/>
      <c r="O36" s="53"/>
      <c r="P36" s="53"/>
      <c r="Q36" s="53"/>
      <c r="R36" s="53"/>
      <c r="S36" s="53"/>
      <c r="T36" s="53"/>
      <c r="U36" s="53"/>
      <c r="V36" s="53"/>
      <c r="W36" s="53"/>
      <c r="X36" s="53"/>
      <c r="Y36" s="53"/>
      <c r="Z36" s="53"/>
      <c r="AA36" s="53"/>
      <c r="AB36" s="53"/>
      <c r="AC36" s="53"/>
      <c r="AD36" s="53"/>
      <c r="AE36" s="53"/>
      <c r="AF36" s="53"/>
      <c r="AG36" s="53"/>
      <c r="AH36" s="53"/>
      <c r="AI36" s="53"/>
      <c r="AJ36" s="53"/>
      <c r="AK36" s="53"/>
      <c r="AL36" s="53"/>
      <c r="AM36" s="53"/>
      <c r="AN36" s="53"/>
      <c r="AO36" s="53"/>
      <c r="AP36" s="27"/>
      <c r="AQ36" s="20"/>
      <c r="AR36" s="53"/>
      <c r="AS36" s="53"/>
      <c r="AT36" s="53"/>
      <c r="AU36" s="53"/>
      <c r="AV36" s="53"/>
      <c r="AW36" s="53"/>
      <c r="AX36" s="53"/>
      <c r="AY36" s="53"/>
      <c r="AZ36" s="53"/>
      <c r="BA36" s="53"/>
      <c r="BB36" s="53"/>
      <c r="BC36" s="53"/>
      <c r="BD36" s="53"/>
      <c r="BE36" s="53"/>
      <c r="BF36" s="53"/>
      <c r="BG36" s="53"/>
      <c r="BH36" s="53"/>
      <c r="BI36" s="53"/>
      <c r="BJ36" s="53"/>
      <c r="BK36" s="53"/>
      <c r="BL36" s="53"/>
      <c r="BM36" s="53"/>
      <c r="BN36" s="53"/>
      <c r="BO36" s="53"/>
      <c r="BP36" s="53"/>
      <c r="BQ36" s="53"/>
      <c r="BR36" s="53"/>
      <c r="BS36" s="53"/>
      <c r="BT36" s="53"/>
      <c r="BU36" s="53"/>
      <c r="BV36" s="53"/>
      <c r="BW36" s="53"/>
      <c r="BX36" s="53"/>
      <c r="BY36" s="53"/>
      <c r="BZ36" s="53"/>
    </row>
    <row r="37" spans="2:78">
      <c r="B37" s="20"/>
      <c r="C37" s="53"/>
      <c r="D37" s="53"/>
      <c r="E37" s="53"/>
      <c r="F37" s="53"/>
      <c r="G37" s="53"/>
      <c r="H37" s="53"/>
      <c r="I37" s="53"/>
      <c r="J37" s="53"/>
      <c r="K37" s="53"/>
      <c r="L37" s="53"/>
      <c r="M37" s="53"/>
      <c r="N37" s="53"/>
      <c r="O37" s="53"/>
      <c r="P37" s="53"/>
      <c r="Q37" s="53"/>
      <c r="R37" s="53"/>
      <c r="S37" s="53"/>
      <c r="T37" s="53"/>
      <c r="U37" s="53"/>
      <c r="V37" s="53"/>
      <c r="W37" s="53"/>
      <c r="X37" s="53"/>
      <c r="Y37" s="53"/>
      <c r="Z37" s="53"/>
      <c r="AA37" s="53"/>
      <c r="AB37" s="53"/>
      <c r="AC37" s="53"/>
      <c r="AD37" s="53"/>
      <c r="AE37" s="53"/>
      <c r="AF37" s="53"/>
      <c r="AG37" s="53"/>
      <c r="AH37" s="53"/>
      <c r="AI37" s="53"/>
      <c r="AJ37" s="53"/>
      <c r="AK37" s="53"/>
      <c r="AL37" s="53"/>
      <c r="AM37" s="53"/>
      <c r="AN37" s="53"/>
      <c r="AO37" s="53"/>
      <c r="AP37" s="27"/>
      <c r="AQ37" s="20"/>
      <c r="AR37" s="53"/>
      <c r="AS37" s="53"/>
      <c r="AT37" s="53"/>
      <c r="AU37" s="53"/>
      <c r="AV37" s="53"/>
      <c r="AW37" s="53"/>
      <c r="AX37" s="53"/>
      <c r="AY37" s="53"/>
      <c r="AZ37" s="53"/>
      <c r="BA37" s="53"/>
      <c r="BB37" s="53"/>
      <c r="BC37" s="53"/>
      <c r="BD37" s="53"/>
      <c r="BE37" s="53"/>
      <c r="BF37" s="53"/>
      <c r="BG37" s="53"/>
      <c r="BH37" s="53"/>
      <c r="BI37" s="53"/>
      <c r="BJ37" s="53"/>
      <c r="BK37" s="53"/>
      <c r="BL37" s="53"/>
      <c r="BM37" s="53"/>
      <c r="BN37" s="53"/>
      <c r="BO37" s="53"/>
      <c r="BP37" s="53"/>
      <c r="BQ37" s="53"/>
      <c r="BR37" s="53"/>
      <c r="BS37" s="53"/>
      <c r="BT37" s="53"/>
      <c r="BU37" s="53"/>
      <c r="BV37" s="53"/>
      <c r="BW37" s="53"/>
      <c r="BX37" s="53"/>
      <c r="BY37" s="53"/>
      <c r="BZ37" s="53"/>
    </row>
    <row r="38" spans="2:78">
      <c r="B38" s="20"/>
      <c r="C38" s="53"/>
      <c r="D38" s="53"/>
      <c r="E38" s="53"/>
      <c r="F38" s="53"/>
      <c r="G38" s="53"/>
      <c r="H38" s="53"/>
      <c r="I38" s="53"/>
      <c r="J38" s="53"/>
      <c r="K38" s="53"/>
      <c r="L38" s="53"/>
      <c r="M38" s="53"/>
      <c r="N38" s="53"/>
      <c r="O38" s="53"/>
      <c r="P38" s="53"/>
      <c r="Q38" s="53"/>
      <c r="R38" s="53"/>
      <c r="S38" s="53"/>
      <c r="T38" s="53"/>
      <c r="U38" s="53"/>
      <c r="V38" s="53"/>
      <c r="W38" s="53"/>
      <c r="X38" s="53"/>
      <c r="Y38" s="53"/>
      <c r="Z38" s="53"/>
      <c r="AA38" s="53"/>
      <c r="AB38" s="53"/>
      <c r="AC38" s="53"/>
      <c r="AD38" s="53"/>
      <c r="AE38" s="53"/>
      <c r="AF38" s="53"/>
      <c r="AG38" s="53"/>
      <c r="AH38" s="53"/>
      <c r="AI38" s="53"/>
      <c r="AJ38" s="53"/>
      <c r="AK38" s="53"/>
      <c r="AL38" s="53"/>
      <c r="AM38" s="53"/>
      <c r="AN38" s="53"/>
      <c r="AO38" s="53"/>
      <c r="AP38" s="27"/>
      <c r="AQ38" s="20"/>
      <c r="AR38" s="53"/>
      <c r="AS38" s="53"/>
      <c r="AT38" s="53"/>
      <c r="AU38" s="53"/>
      <c r="AV38" s="53"/>
      <c r="AW38" s="53"/>
      <c r="AX38" s="53"/>
      <c r="AY38" s="53"/>
      <c r="AZ38" s="53"/>
      <c r="BA38" s="53"/>
      <c r="BB38" s="53"/>
      <c r="BC38" s="53"/>
      <c r="BD38" s="53"/>
      <c r="BE38" s="53"/>
      <c r="BF38" s="53"/>
      <c r="BG38" s="53"/>
      <c r="BH38" s="53"/>
      <c r="BI38" s="53"/>
      <c r="BJ38" s="53"/>
      <c r="BK38" s="53"/>
      <c r="BL38" s="53"/>
      <c r="BM38" s="53"/>
      <c r="BN38" s="53"/>
      <c r="BO38" s="53"/>
      <c r="BP38" s="53"/>
      <c r="BQ38" s="53"/>
      <c r="BR38" s="53"/>
      <c r="BS38" s="53"/>
      <c r="BT38" s="53"/>
      <c r="BU38" s="53"/>
      <c r="BV38" s="53"/>
      <c r="BW38" s="53"/>
      <c r="BX38" s="53"/>
      <c r="BY38" s="53"/>
      <c r="BZ38" s="53"/>
    </row>
    <row r="39" spans="2:78">
      <c r="B39" s="20"/>
      <c r="C39" s="53"/>
      <c r="D39" s="53"/>
      <c r="E39" s="53"/>
      <c r="F39" s="53"/>
      <c r="G39" s="53"/>
      <c r="H39" s="53"/>
      <c r="I39" s="53"/>
      <c r="J39" s="53"/>
      <c r="K39" s="53"/>
      <c r="L39" s="53"/>
      <c r="M39" s="53"/>
      <c r="N39" s="53"/>
      <c r="O39" s="53"/>
      <c r="P39" s="53"/>
      <c r="Q39" s="53"/>
      <c r="R39" s="53"/>
      <c r="S39" s="53"/>
      <c r="T39" s="53"/>
      <c r="U39" s="53"/>
      <c r="V39" s="53"/>
      <c r="W39" s="53"/>
      <c r="X39" s="53"/>
      <c r="Y39" s="53"/>
      <c r="Z39" s="53"/>
      <c r="AA39" s="53"/>
      <c r="AB39" s="53"/>
      <c r="AC39" s="53"/>
      <c r="AD39" s="53"/>
      <c r="AE39" s="53"/>
      <c r="AF39" s="53"/>
      <c r="AG39" s="53"/>
      <c r="AH39" s="53"/>
      <c r="AI39" s="53"/>
      <c r="AJ39" s="53"/>
      <c r="AK39" s="53"/>
      <c r="AL39" s="53"/>
      <c r="AM39" s="53"/>
      <c r="AN39" s="53"/>
      <c r="AO39" s="53"/>
      <c r="AP39" s="27"/>
      <c r="AQ39" s="20"/>
      <c r="AR39" s="53"/>
      <c r="AS39" s="53"/>
      <c r="AT39" s="53"/>
      <c r="AU39" s="53"/>
      <c r="AV39" s="53"/>
      <c r="AW39" s="53"/>
      <c r="AX39" s="53"/>
      <c r="AY39" s="53"/>
      <c r="AZ39" s="53"/>
      <c r="BA39" s="53"/>
      <c r="BB39" s="53"/>
      <c r="BC39" s="53"/>
      <c r="BD39" s="53"/>
      <c r="BE39" s="53"/>
      <c r="BF39" s="53"/>
      <c r="BG39" s="53"/>
      <c r="BH39" s="53"/>
      <c r="BI39" s="53"/>
      <c r="BJ39" s="53"/>
      <c r="BK39" s="53"/>
      <c r="BL39" s="53"/>
      <c r="BM39" s="53"/>
      <c r="BN39" s="53"/>
      <c r="BO39" s="53"/>
      <c r="BP39" s="53"/>
      <c r="BQ39" s="53"/>
      <c r="BR39" s="53"/>
      <c r="BS39" s="53"/>
      <c r="BT39" s="53"/>
      <c r="BU39" s="53"/>
      <c r="BV39" s="53"/>
      <c r="BW39" s="53"/>
      <c r="BX39" s="53"/>
      <c r="BY39" s="53"/>
      <c r="BZ39" s="53"/>
    </row>
    <row r="40" spans="2:78">
      <c r="B40" s="20"/>
      <c r="C40" s="53"/>
      <c r="D40" s="53"/>
      <c r="E40" s="53"/>
      <c r="F40" s="53"/>
      <c r="G40" s="53"/>
      <c r="H40" s="53"/>
      <c r="I40" s="53"/>
      <c r="J40" s="53"/>
      <c r="K40" s="53"/>
      <c r="L40" s="53"/>
      <c r="M40" s="53"/>
      <c r="N40" s="53"/>
      <c r="O40" s="53"/>
      <c r="P40" s="53"/>
      <c r="Q40" s="53"/>
      <c r="R40" s="53"/>
      <c r="S40" s="53"/>
      <c r="T40" s="53"/>
      <c r="U40" s="53"/>
      <c r="V40" s="53"/>
      <c r="W40" s="53"/>
      <c r="X40" s="53"/>
      <c r="Y40" s="53"/>
      <c r="Z40" s="53"/>
      <c r="AA40" s="53"/>
      <c r="AB40" s="53"/>
      <c r="AC40" s="53"/>
      <c r="AD40" s="53"/>
      <c r="AE40" s="53"/>
      <c r="AF40" s="53"/>
      <c r="AG40" s="53"/>
      <c r="AH40" s="53"/>
      <c r="AI40" s="53"/>
      <c r="AJ40" s="53"/>
      <c r="AK40" s="53"/>
      <c r="AL40" s="53"/>
      <c r="AM40" s="53"/>
      <c r="AN40" s="53"/>
      <c r="AO40" s="53"/>
      <c r="AP40" s="27"/>
      <c r="AQ40" s="20"/>
      <c r="AR40" s="53"/>
      <c r="AS40" s="53"/>
      <c r="AT40" s="53"/>
      <c r="AU40" s="53"/>
      <c r="AV40" s="53"/>
      <c r="AW40" s="53"/>
      <c r="AX40" s="53"/>
      <c r="AY40" s="53"/>
      <c r="AZ40" s="53"/>
      <c r="BA40" s="53"/>
      <c r="BB40" s="53"/>
      <c r="BC40" s="53"/>
      <c r="BD40" s="53"/>
      <c r="BE40" s="53"/>
      <c r="BF40" s="53"/>
      <c r="BG40" s="53"/>
      <c r="BH40" s="53"/>
      <c r="BI40" s="53"/>
      <c r="BJ40" s="53"/>
      <c r="BK40" s="53"/>
      <c r="BL40" s="53"/>
      <c r="BM40" s="53"/>
      <c r="BN40" s="53"/>
      <c r="BO40" s="53"/>
      <c r="BP40" s="53"/>
      <c r="BQ40" s="53"/>
      <c r="BR40" s="53"/>
      <c r="BS40" s="53"/>
      <c r="BT40" s="53"/>
      <c r="BU40" s="53"/>
      <c r="BV40" s="53"/>
      <c r="BW40" s="53"/>
      <c r="BX40" s="53"/>
      <c r="BY40" s="53"/>
      <c r="BZ40" s="53"/>
    </row>
    <row r="41" spans="2:78">
      <c r="B41" s="20"/>
      <c r="C41" s="53"/>
      <c r="D41" s="53"/>
      <c r="E41" s="53"/>
      <c r="F41" s="53"/>
      <c r="G41" s="53"/>
      <c r="H41" s="53"/>
      <c r="I41" s="53"/>
      <c r="J41" s="53"/>
      <c r="K41" s="53"/>
      <c r="L41" s="53"/>
      <c r="M41" s="53"/>
      <c r="N41" s="53"/>
      <c r="O41" s="53"/>
      <c r="P41" s="53"/>
      <c r="Q41" s="53"/>
      <c r="R41" s="53"/>
      <c r="S41" s="53"/>
      <c r="T41" s="53"/>
      <c r="U41" s="53"/>
      <c r="V41" s="53"/>
      <c r="W41" s="53"/>
      <c r="X41" s="53"/>
      <c r="Y41" s="53"/>
      <c r="Z41" s="53"/>
      <c r="AA41" s="53"/>
      <c r="AB41" s="53"/>
      <c r="AC41" s="53"/>
      <c r="AD41" s="53"/>
      <c r="AE41" s="53"/>
      <c r="AF41" s="53"/>
      <c r="AG41" s="53"/>
      <c r="AH41" s="53"/>
      <c r="AI41" s="53"/>
      <c r="AJ41" s="53"/>
      <c r="AK41" s="53"/>
      <c r="AL41" s="53"/>
      <c r="AM41" s="53"/>
      <c r="AN41" s="53"/>
      <c r="AO41" s="53"/>
      <c r="AP41" s="27"/>
      <c r="AQ41" s="20"/>
      <c r="AR41" s="53"/>
      <c r="AS41" s="53"/>
      <c r="AT41" s="53"/>
      <c r="AU41" s="53"/>
      <c r="AV41" s="53"/>
      <c r="AW41" s="53"/>
      <c r="AX41" s="53"/>
      <c r="AY41" s="53"/>
      <c r="AZ41" s="53"/>
      <c r="BA41" s="53"/>
      <c r="BB41" s="53"/>
      <c r="BC41" s="53"/>
      <c r="BD41" s="53"/>
      <c r="BE41" s="53"/>
      <c r="BF41" s="53"/>
      <c r="BG41" s="53"/>
      <c r="BH41" s="53"/>
      <c r="BI41" s="53"/>
      <c r="BJ41" s="53"/>
      <c r="BK41" s="53"/>
      <c r="BL41" s="53"/>
      <c r="BM41" s="53"/>
      <c r="BN41" s="53"/>
      <c r="BO41" s="53"/>
      <c r="BP41" s="53"/>
      <c r="BQ41" s="53"/>
      <c r="BR41" s="53"/>
      <c r="BS41" s="53"/>
      <c r="BT41" s="53"/>
      <c r="BU41" s="53"/>
      <c r="BV41" s="53"/>
      <c r="BW41" s="53"/>
      <c r="BX41" s="53"/>
      <c r="BY41" s="53"/>
      <c r="BZ41" s="53"/>
    </row>
    <row r="42" spans="2:78">
      <c r="B42" s="20"/>
      <c r="C42" s="53"/>
      <c r="D42" s="53"/>
      <c r="E42" s="53"/>
      <c r="F42" s="53"/>
      <c r="G42" s="53"/>
      <c r="H42" s="53"/>
      <c r="I42" s="53"/>
      <c r="J42" s="53"/>
      <c r="K42" s="53"/>
      <c r="L42" s="53"/>
      <c r="M42" s="53"/>
      <c r="N42" s="53"/>
      <c r="O42" s="53"/>
      <c r="P42" s="53"/>
      <c r="Q42" s="53"/>
      <c r="R42" s="53"/>
      <c r="S42" s="53"/>
      <c r="T42" s="53"/>
      <c r="U42" s="53"/>
      <c r="V42" s="53"/>
      <c r="W42" s="53"/>
      <c r="X42" s="53"/>
      <c r="Y42" s="53"/>
      <c r="Z42" s="53"/>
      <c r="AA42" s="53"/>
      <c r="AB42" s="53"/>
      <c r="AC42" s="53"/>
      <c r="AD42" s="53"/>
      <c r="AE42" s="53"/>
      <c r="AF42" s="53"/>
      <c r="AG42" s="53"/>
      <c r="AH42" s="53"/>
      <c r="AI42" s="53"/>
      <c r="AJ42" s="53"/>
      <c r="AK42" s="53"/>
      <c r="AL42" s="53"/>
      <c r="AM42" s="53"/>
      <c r="AN42" s="53"/>
      <c r="AO42" s="53"/>
      <c r="AP42" s="27"/>
      <c r="AQ42" s="20"/>
      <c r="AR42" s="53"/>
      <c r="AS42" s="53"/>
      <c r="AT42" s="53"/>
      <c r="AU42" s="53"/>
      <c r="AV42" s="53"/>
      <c r="AW42" s="53"/>
      <c r="AX42" s="53"/>
      <c r="AY42" s="53"/>
      <c r="AZ42" s="53"/>
      <c r="BA42" s="53"/>
      <c r="BB42" s="53"/>
      <c r="BC42" s="53"/>
      <c r="BD42" s="53"/>
      <c r="BE42" s="53"/>
      <c r="BF42" s="53"/>
      <c r="BG42" s="53"/>
      <c r="BH42" s="53"/>
      <c r="BI42" s="53"/>
      <c r="BJ42" s="53"/>
      <c r="BK42" s="53"/>
      <c r="BL42" s="53"/>
      <c r="BM42" s="53"/>
      <c r="BN42" s="53"/>
      <c r="BO42" s="53"/>
      <c r="BP42" s="53"/>
      <c r="BQ42" s="53"/>
      <c r="BR42" s="53"/>
      <c r="BS42" s="53"/>
      <c r="BT42" s="53"/>
      <c r="BU42" s="53"/>
      <c r="BV42" s="53"/>
      <c r="BW42" s="53"/>
      <c r="BX42" s="53"/>
      <c r="BY42" s="53"/>
      <c r="BZ42" s="53"/>
    </row>
    <row r="43" spans="2:78">
      <c r="B43" s="20"/>
      <c r="C43" s="53"/>
      <c r="D43" s="53"/>
      <c r="E43" s="53"/>
      <c r="F43" s="53"/>
      <c r="G43" s="53"/>
      <c r="H43" s="53"/>
      <c r="I43" s="53"/>
      <c r="J43" s="53"/>
      <c r="K43" s="53"/>
      <c r="L43" s="53"/>
      <c r="M43" s="53"/>
      <c r="N43" s="53"/>
      <c r="O43" s="53"/>
      <c r="P43" s="53"/>
      <c r="Q43" s="53"/>
      <c r="R43" s="53"/>
      <c r="S43" s="53"/>
      <c r="T43" s="53"/>
      <c r="U43" s="53"/>
      <c r="V43" s="53"/>
      <c r="W43" s="53"/>
      <c r="X43" s="53"/>
      <c r="Y43" s="53"/>
      <c r="Z43" s="53"/>
      <c r="AA43" s="53"/>
      <c r="AB43" s="53"/>
      <c r="AC43" s="53"/>
      <c r="AD43" s="53"/>
      <c r="AE43" s="53"/>
      <c r="AF43" s="53"/>
      <c r="AG43" s="53"/>
      <c r="AH43" s="53"/>
      <c r="AI43" s="53"/>
      <c r="AJ43" s="53"/>
      <c r="AK43" s="53"/>
      <c r="AL43" s="53"/>
      <c r="AM43" s="53"/>
      <c r="AN43" s="53"/>
      <c r="AO43" s="53"/>
      <c r="AP43" s="27"/>
      <c r="AQ43" s="20"/>
      <c r="AR43" s="53"/>
      <c r="AS43" s="53"/>
      <c r="AT43" s="53"/>
      <c r="AU43" s="53"/>
      <c r="AV43" s="53"/>
      <c r="AW43" s="53"/>
      <c r="AX43" s="53"/>
      <c r="AY43" s="53"/>
      <c r="AZ43" s="53"/>
      <c r="BA43" s="53"/>
      <c r="BB43" s="53"/>
      <c r="BC43" s="53"/>
      <c r="BD43" s="53"/>
      <c r="BE43" s="53"/>
      <c r="BF43" s="53"/>
      <c r="BG43" s="53"/>
      <c r="BH43" s="53"/>
      <c r="BI43" s="53"/>
      <c r="BJ43" s="53"/>
      <c r="BK43" s="53"/>
      <c r="BL43" s="53"/>
      <c r="BM43" s="53"/>
      <c r="BN43" s="53"/>
      <c r="BO43" s="53"/>
      <c r="BP43" s="53"/>
      <c r="BQ43" s="53"/>
      <c r="BR43" s="53"/>
      <c r="BS43" s="53"/>
      <c r="BT43" s="53"/>
      <c r="BU43" s="53"/>
      <c r="BV43" s="53"/>
      <c r="BW43" s="53"/>
      <c r="BX43" s="53"/>
      <c r="BY43" s="53"/>
      <c r="BZ43" s="53"/>
    </row>
    <row r="44" spans="2:78">
      <c r="B44" s="20"/>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53"/>
      <c r="AO44" s="53"/>
      <c r="AP44" s="27"/>
      <c r="AQ44" s="20"/>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c r="BZ44" s="53"/>
    </row>
    <row r="45" spans="2:78">
      <c r="B45" s="20"/>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53"/>
      <c r="AC45" s="53"/>
      <c r="AD45" s="53"/>
      <c r="AE45" s="53"/>
      <c r="AF45" s="53"/>
      <c r="AG45" s="53"/>
      <c r="AH45" s="53"/>
      <c r="AI45" s="53"/>
      <c r="AJ45" s="53"/>
      <c r="AK45" s="53"/>
      <c r="AL45" s="53"/>
      <c r="AM45" s="53"/>
      <c r="AN45" s="53"/>
      <c r="AO45" s="53"/>
      <c r="AP45" s="27"/>
      <c r="AQ45" s="20"/>
      <c r="AR45" s="53"/>
      <c r="AS45" s="53"/>
      <c r="AT45" s="53"/>
      <c r="AU45" s="53"/>
      <c r="AV45" s="53"/>
      <c r="AW45" s="53"/>
      <c r="AX45" s="53"/>
      <c r="AY45" s="53"/>
      <c r="AZ45" s="53"/>
      <c r="BA45" s="53"/>
      <c r="BB45" s="53"/>
      <c r="BC45" s="53"/>
      <c r="BD45" s="53"/>
      <c r="BE45" s="53"/>
      <c r="BF45" s="53"/>
      <c r="BG45" s="53"/>
      <c r="BH45" s="53"/>
      <c r="BI45" s="53"/>
      <c r="BJ45" s="53"/>
      <c r="BK45" s="53"/>
      <c r="BL45" s="53"/>
      <c r="BM45" s="53"/>
      <c r="BN45" s="53"/>
      <c r="BO45" s="53"/>
      <c r="BP45" s="53"/>
      <c r="BQ45" s="53"/>
      <c r="BR45" s="53"/>
      <c r="BS45" s="53"/>
      <c r="BT45" s="53"/>
      <c r="BU45" s="53"/>
      <c r="BV45" s="53"/>
      <c r="BW45" s="53"/>
      <c r="BX45" s="53"/>
      <c r="BY45" s="53"/>
      <c r="BZ45" s="53"/>
    </row>
    <row r="46" spans="2:78">
      <c r="B46" s="20"/>
      <c r="C46" s="53"/>
      <c r="D46" s="53"/>
      <c r="E46" s="53"/>
      <c r="F46" s="53"/>
      <c r="G46" s="53"/>
      <c r="H46" s="53"/>
      <c r="I46" s="53"/>
      <c r="J46" s="53"/>
      <c r="K46" s="53"/>
      <c r="L46" s="53"/>
      <c r="M46" s="53"/>
      <c r="N46" s="53"/>
      <c r="O46" s="53"/>
      <c r="P46" s="53"/>
      <c r="Q46" s="53"/>
      <c r="R46" s="53"/>
      <c r="S46" s="53"/>
      <c r="T46" s="53"/>
      <c r="U46" s="53"/>
      <c r="V46" s="53"/>
      <c r="W46" s="53"/>
      <c r="X46" s="53"/>
      <c r="Y46" s="53"/>
      <c r="Z46" s="53"/>
      <c r="AA46" s="53"/>
      <c r="AB46" s="53"/>
      <c r="AC46" s="53"/>
      <c r="AD46" s="53"/>
      <c r="AE46" s="53"/>
      <c r="AF46" s="53"/>
      <c r="AG46" s="53"/>
      <c r="AH46" s="53"/>
      <c r="AI46" s="53"/>
      <c r="AJ46" s="53"/>
      <c r="AK46" s="53"/>
      <c r="AL46" s="53"/>
      <c r="AM46" s="53"/>
      <c r="AN46" s="53"/>
      <c r="AO46" s="53"/>
      <c r="AP46" s="27"/>
      <c r="AQ46" s="20"/>
      <c r="AR46" s="53"/>
      <c r="AS46" s="53"/>
      <c r="AT46" s="53"/>
      <c r="AU46" s="53"/>
      <c r="AV46" s="53"/>
      <c r="AW46" s="53"/>
      <c r="AX46" s="53"/>
      <c r="AY46" s="53"/>
      <c r="AZ46" s="53"/>
      <c r="BA46" s="53"/>
      <c r="BB46" s="53"/>
      <c r="BC46" s="53"/>
      <c r="BD46" s="53"/>
      <c r="BE46" s="53"/>
      <c r="BF46" s="53"/>
      <c r="BG46" s="53"/>
      <c r="BH46" s="53"/>
      <c r="BI46" s="53"/>
      <c r="BJ46" s="53"/>
      <c r="BK46" s="53"/>
      <c r="BL46" s="53"/>
      <c r="BM46" s="53"/>
      <c r="BN46" s="53"/>
      <c r="BO46" s="53"/>
      <c r="BP46" s="53"/>
      <c r="BQ46" s="53"/>
      <c r="BR46" s="53"/>
      <c r="BS46" s="53"/>
      <c r="BT46" s="53"/>
      <c r="BU46" s="53"/>
      <c r="BV46" s="53"/>
      <c r="BW46" s="53"/>
      <c r="BX46" s="53"/>
      <c r="BY46" s="53"/>
      <c r="BZ46" s="53"/>
    </row>
    <row r="47" spans="2:78">
      <c r="B47" s="20"/>
      <c r="C47" s="53"/>
      <c r="D47" s="53"/>
      <c r="E47" s="53"/>
      <c r="F47" s="53"/>
      <c r="G47" s="53"/>
      <c r="H47" s="53"/>
      <c r="I47" s="53"/>
      <c r="J47" s="53"/>
      <c r="K47" s="53"/>
      <c r="L47" s="53"/>
      <c r="M47" s="53"/>
      <c r="N47" s="53"/>
      <c r="O47" s="53"/>
      <c r="P47" s="53"/>
      <c r="Q47" s="53"/>
      <c r="R47" s="53"/>
      <c r="S47" s="53"/>
      <c r="T47" s="53"/>
      <c r="U47" s="53"/>
      <c r="V47" s="53"/>
      <c r="W47" s="53"/>
      <c r="X47" s="53"/>
      <c r="Y47" s="53"/>
      <c r="Z47" s="53"/>
      <c r="AA47" s="53"/>
      <c r="AB47" s="53"/>
      <c r="AC47" s="53"/>
      <c r="AD47" s="53"/>
      <c r="AE47" s="53"/>
      <c r="AF47" s="53"/>
      <c r="AG47" s="53"/>
      <c r="AH47" s="53"/>
      <c r="AI47" s="53"/>
      <c r="AJ47" s="53"/>
      <c r="AK47" s="53"/>
      <c r="AL47" s="53"/>
      <c r="AM47" s="53"/>
      <c r="AN47" s="53"/>
      <c r="AO47" s="53"/>
      <c r="AP47" s="27"/>
      <c r="AQ47" s="20"/>
      <c r="AR47" s="53"/>
      <c r="AS47" s="53"/>
      <c r="AT47" s="53"/>
      <c r="AU47" s="53"/>
      <c r="AV47" s="53"/>
      <c r="AW47" s="53"/>
      <c r="AX47" s="53"/>
      <c r="AY47" s="53"/>
      <c r="AZ47" s="53"/>
      <c r="BA47" s="53"/>
      <c r="BB47" s="53"/>
      <c r="BC47" s="53"/>
      <c r="BD47" s="53"/>
      <c r="BE47" s="53"/>
      <c r="BF47" s="53"/>
      <c r="BG47" s="53"/>
      <c r="BH47" s="53"/>
      <c r="BI47" s="53"/>
      <c r="BJ47" s="53"/>
      <c r="BK47" s="53"/>
      <c r="BL47" s="53"/>
      <c r="BM47" s="53"/>
      <c r="BN47" s="53"/>
      <c r="BO47" s="53"/>
      <c r="BP47" s="53"/>
      <c r="BQ47" s="53"/>
      <c r="BR47" s="53"/>
      <c r="BS47" s="53"/>
      <c r="BT47" s="53"/>
      <c r="BU47" s="53"/>
      <c r="BV47" s="53"/>
      <c r="BW47" s="53"/>
      <c r="BX47" s="53"/>
      <c r="BY47" s="53"/>
      <c r="BZ47" s="53"/>
    </row>
    <row r="48" spans="2:78" ht="60">
      <c r="B48" s="20"/>
      <c r="C48" s="53"/>
      <c r="D48" s="53"/>
      <c r="E48" s="53"/>
      <c r="F48" s="53"/>
      <c r="G48" s="53"/>
      <c r="H48" s="53"/>
      <c r="I48" s="53"/>
      <c r="J48" s="53"/>
      <c r="K48" s="53"/>
      <c r="L48" s="53"/>
      <c r="M48" s="53"/>
      <c r="N48" s="53"/>
      <c r="O48" s="53"/>
      <c r="P48" s="53"/>
      <c r="Q48" s="53"/>
      <c r="R48" s="53"/>
      <c r="S48" s="53"/>
      <c r="T48" s="53"/>
      <c r="U48" s="53"/>
      <c r="V48" s="53"/>
      <c r="W48" s="53"/>
      <c r="X48" s="53"/>
      <c r="Y48" s="53"/>
      <c r="Z48" s="53"/>
      <c r="AA48" s="53"/>
      <c r="AB48" s="53"/>
      <c r="AC48" s="53"/>
      <c r="AD48" s="53"/>
      <c r="AE48" s="53"/>
      <c r="AF48" s="53"/>
      <c r="AG48" s="53"/>
      <c r="AH48" s="53"/>
      <c r="AI48" s="53"/>
      <c r="AJ48" s="53"/>
      <c r="AK48" s="53"/>
      <c r="AL48" s="53"/>
      <c r="AM48" s="53"/>
      <c r="AN48" s="53"/>
      <c r="AO48" s="53"/>
      <c r="AP48" s="27"/>
      <c r="AQ48" s="20"/>
      <c r="AR48" s="53"/>
      <c r="AS48" s="53"/>
      <c r="AT48" s="53"/>
      <c r="AU48" s="53"/>
      <c r="AV48" s="53"/>
      <c r="AW48" s="53"/>
      <c r="AX48" s="53"/>
      <c r="AY48" s="53"/>
      <c r="AZ48" s="53"/>
      <c r="BA48" s="53"/>
      <c r="BB48" s="53"/>
      <c r="BC48" s="53"/>
      <c r="BD48" s="53"/>
      <c r="BE48" s="53"/>
      <c r="BF48" s="28"/>
      <c r="BG48" s="29"/>
      <c r="BH48" s="29"/>
      <c r="BI48" s="29"/>
      <c r="BJ48" s="28"/>
      <c r="BK48" s="29"/>
      <c r="BL48" s="29"/>
      <c r="BM48" s="29"/>
      <c r="BN48" s="29"/>
      <c r="BO48" s="53"/>
      <c r="BP48" s="53"/>
      <c r="BQ48" s="53"/>
      <c r="BR48" s="53"/>
      <c r="BS48" s="53"/>
      <c r="BT48" s="53"/>
      <c r="BU48" s="53"/>
      <c r="BV48" s="53"/>
      <c r="BW48" s="53"/>
      <c r="BX48" s="53"/>
      <c r="BY48" s="53"/>
      <c r="BZ48" s="53"/>
    </row>
    <row r="49" spans="2:78">
      <c r="B49" s="20"/>
      <c r="C49" s="53"/>
      <c r="D49" s="53"/>
      <c r="E49" s="53"/>
      <c r="F49" s="53"/>
      <c r="G49" s="53"/>
      <c r="H49" s="53"/>
      <c r="I49" s="53"/>
      <c r="J49" s="53"/>
      <c r="K49" s="53"/>
      <c r="L49" s="53"/>
      <c r="M49" s="53"/>
      <c r="N49" s="53"/>
      <c r="O49" s="53"/>
      <c r="P49" s="53"/>
      <c r="Q49" s="53"/>
      <c r="R49" s="53"/>
      <c r="S49" s="53"/>
      <c r="T49" s="53"/>
      <c r="U49" s="53"/>
      <c r="V49" s="53"/>
      <c r="W49" s="53"/>
      <c r="X49" s="53"/>
      <c r="Y49" s="53"/>
      <c r="Z49" s="53"/>
      <c r="AA49" s="53"/>
      <c r="AB49" s="53"/>
      <c r="AC49" s="53"/>
      <c r="AD49" s="53"/>
      <c r="AE49" s="53"/>
      <c r="AF49" s="53"/>
      <c r="AG49" s="53"/>
      <c r="AH49" s="53"/>
      <c r="AI49" s="53"/>
      <c r="AJ49" s="53"/>
      <c r="AK49" s="53"/>
      <c r="AL49" s="53"/>
      <c r="AM49" s="53"/>
      <c r="AN49" s="53"/>
      <c r="AO49" s="53"/>
      <c r="AP49" s="27"/>
      <c r="AQ49" s="20"/>
      <c r="AR49" s="53"/>
      <c r="AS49" s="53"/>
      <c r="AT49" s="53"/>
      <c r="AU49" s="53"/>
      <c r="AV49" s="53"/>
      <c r="AW49" s="53"/>
      <c r="AX49" s="53"/>
      <c r="AY49" s="53"/>
      <c r="AZ49" s="53"/>
      <c r="BA49" s="53"/>
      <c r="BB49" s="53"/>
      <c r="BC49" s="53"/>
      <c r="BD49" s="53"/>
      <c r="BE49" s="53"/>
      <c r="BF49" s="53"/>
      <c r="BG49" s="53"/>
      <c r="BH49" s="53"/>
      <c r="BI49" s="53"/>
      <c r="BJ49" s="53"/>
      <c r="BK49" s="53"/>
      <c r="BL49" s="53"/>
      <c r="BM49" s="53"/>
      <c r="BN49" s="53"/>
      <c r="BO49" s="53"/>
      <c r="BP49" s="53"/>
      <c r="BQ49" s="53"/>
      <c r="BR49" s="53"/>
      <c r="BS49" s="53"/>
      <c r="BT49" s="53"/>
      <c r="BU49" s="53"/>
      <c r="BV49" s="53"/>
      <c r="BW49" s="53"/>
      <c r="BX49" s="53"/>
      <c r="BY49" s="53"/>
      <c r="BZ49" s="53"/>
    </row>
    <row r="50" spans="2:78">
      <c r="B50" s="20"/>
      <c r="C50" s="53"/>
      <c r="D50" s="53"/>
      <c r="E50" s="53"/>
      <c r="F50" s="53"/>
      <c r="G50" s="53"/>
      <c r="H50" s="53"/>
      <c r="I50" s="53"/>
      <c r="J50" s="53"/>
      <c r="K50" s="53"/>
      <c r="L50" s="53"/>
      <c r="M50" s="53"/>
      <c r="N50" s="53"/>
      <c r="O50" s="53"/>
      <c r="P50" s="53"/>
      <c r="Q50" s="53"/>
      <c r="R50" s="53"/>
      <c r="S50" s="53"/>
      <c r="T50" s="53"/>
      <c r="U50" s="53"/>
      <c r="V50" s="53"/>
      <c r="W50" s="53"/>
      <c r="X50" s="53"/>
      <c r="Y50" s="53"/>
      <c r="Z50" s="53"/>
      <c r="AA50" s="53"/>
      <c r="AB50" s="53"/>
      <c r="AC50" s="53"/>
      <c r="AD50" s="53"/>
      <c r="AE50" s="53"/>
      <c r="AF50" s="53"/>
      <c r="AG50" s="53"/>
      <c r="AH50" s="53"/>
      <c r="AI50" s="53"/>
      <c r="AJ50" s="53"/>
      <c r="AK50" s="53"/>
      <c r="AL50" s="53"/>
      <c r="AM50" s="53"/>
      <c r="AN50" s="53"/>
      <c r="AO50" s="53"/>
      <c r="AP50" s="27"/>
      <c r="AQ50" s="20"/>
      <c r="AR50" s="53"/>
      <c r="AS50" s="53"/>
      <c r="AT50" s="53"/>
      <c r="AU50" s="53"/>
      <c r="AV50" s="53"/>
      <c r="AW50" s="53"/>
      <c r="AX50" s="53"/>
      <c r="AY50" s="53"/>
      <c r="AZ50" s="53"/>
      <c r="BA50" s="53"/>
      <c r="BB50" s="53"/>
      <c r="BC50" s="53"/>
      <c r="BD50" s="53"/>
      <c r="BE50" s="53"/>
      <c r="BF50" s="53"/>
      <c r="BG50" s="53"/>
      <c r="BH50" s="53"/>
      <c r="BI50" s="53"/>
      <c r="BJ50" s="53"/>
      <c r="BK50" s="53"/>
      <c r="BL50" s="53"/>
      <c r="BM50" s="53"/>
      <c r="BN50" s="53"/>
      <c r="BO50" s="53"/>
      <c r="BP50" s="53"/>
      <c r="BQ50" s="53"/>
      <c r="BR50" s="53"/>
      <c r="BS50" s="53"/>
      <c r="BT50" s="53"/>
      <c r="BU50" s="53"/>
      <c r="BV50" s="53"/>
      <c r="BW50" s="53"/>
      <c r="BX50" s="53"/>
      <c r="BY50" s="53"/>
      <c r="BZ50" s="53"/>
    </row>
    <row r="51" spans="2:78">
      <c r="B51" s="20"/>
      <c r="C51" s="53"/>
      <c r="D51" s="53"/>
      <c r="E51" s="53"/>
      <c r="F51" s="53"/>
      <c r="G51" s="53"/>
      <c r="H51" s="53"/>
      <c r="I51" s="53"/>
      <c r="J51" s="53"/>
      <c r="K51" s="53"/>
      <c r="L51" s="53"/>
      <c r="M51" s="53"/>
      <c r="N51" s="53"/>
      <c r="O51" s="53"/>
      <c r="P51" s="53"/>
      <c r="Q51" s="53"/>
      <c r="R51" s="53"/>
      <c r="S51" s="53"/>
      <c r="T51" s="53"/>
      <c r="U51" s="53"/>
      <c r="V51" s="53"/>
      <c r="W51" s="53"/>
      <c r="X51" s="53"/>
      <c r="Y51" s="53"/>
      <c r="Z51" s="53"/>
      <c r="AA51" s="53"/>
      <c r="AB51" s="53"/>
      <c r="AC51" s="53"/>
      <c r="AD51" s="53"/>
      <c r="AE51" s="53"/>
      <c r="AF51" s="53"/>
      <c r="AG51" s="53"/>
      <c r="AH51" s="53"/>
      <c r="AI51" s="53"/>
      <c r="AJ51" s="53"/>
      <c r="AK51" s="53"/>
      <c r="AL51" s="53"/>
      <c r="AM51" s="53"/>
      <c r="AN51" s="53"/>
      <c r="AO51" s="53"/>
      <c r="AP51" s="27"/>
      <c r="AQ51" s="20"/>
      <c r="AR51" s="53"/>
      <c r="AS51" s="53"/>
      <c r="AT51" s="53"/>
      <c r="AU51" s="53"/>
      <c r="AV51" s="53"/>
      <c r="AW51" s="53"/>
      <c r="AX51" s="53"/>
      <c r="AY51" s="53"/>
      <c r="AZ51" s="53"/>
      <c r="BA51" s="53"/>
      <c r="BB51" s="53"/>
      <c r="BC51" s="53"/>
      <c r="BD51" s="53"/>
      <c r="BE51" s="53"/>
      <c r="BF51" s="53"/>
      <c r="BG51" s="53"/>
      <c r="BH51" s="53"/>
      <c r="BI51" s="53"/>
      <c r="BJ51" s="53"/>
      <c r="BK51" s="53"/>
      <c r="BL51" s="53"/>
      <c r="BM51" s="53"/>
      <c r="BN51" s="53"/>
      <c r="BO51" s="53"/>
      <c r="BP51" s="53"/>
      <c r="BQ51" s="53"/>
      <c r="BR51" s="53"/>
      <c r="BS51" s="53"/>
      <c r="BT51" s="53"/>
      <c r="BU51" s="53"/>
      <c r="BV51" s="53"/>
      <c r="BW51" s="53"/>
      <c r="BX51" s="53"/>
      <c r="BY51" s="53"/>
      <c r="BZ51" s="53"/>
    </row>
    <row r="52" spans="2:78">
      <c r="B52" s="20"/>
      <c r="C52" s="53"/>
      <c r="D52" s="53"/>
      <c r="E52" s="53"/>
      <c r="F52" s="53"/>
      <c r="G52" s="53"/>
      <c r="H52" s="53"/>
      <c r="I52" s="53"/>
      <c r="J52" s="53"/>
      <c r="K52" s="53"/>
      <c r="L52" s="53"/>
      <c r="M52" s="53"/>
      <c r="N52" s="53"/>
      <c r="O52" s="53"/>
      <c r="P52" s="53"/>
      <c r="Q52" s="53"/>
      <c r="R52" s="53"/>
      <c r="S52" s="53"/>
      <c r="T52" s="53"/>
      <c r="U52" s="53"/>
      <c r="V52" s="53"/>
      <c r="W52" s="53"/>
      <c r="X52" s="53"/>
      <c r="Y52" s="53"/>
      <c r="Z52" s="53"/>
      <c r="AA52" s="53"/>
      <c r="AB52" s="53"/>
      <c r="AC52" s="53"/>
      <c r="AD52" s="53"/>
      <c r="AE52" s="53"/>
      <c r="AF52" s="53"/>
      <c r="AG52" s="53"/>
      <c r="AH52" s="53"/>
      <c r="AI52" s="53"/>
      <c r="AJ52" s="53"/>
      <c r="AK52" s="53"/>
      <c r="AL52" s="53"/>
      <c r="AM52" s="53"/>
      <c r="AN52" s="53"/>
      <c r="AO52" s="53"/>
      <c r="AP52" s="27"/>
      <c r="AQ52" s="20"/>
      <c r="AR52" s="53"/>
      <c r="AS52" s="53"/>
      <c r="AT52" s="53"/>
      <c r="AU52" s="53"/>
      <c r="AV52" s="53"/>
      <c r="AW52" s="53"/>
      <c r="AX52" s="53"/>
      <c r="AY52" s="53"/>
      <c r="AZ52" s="53"/>
      <c r="BA52" s="53"/>
      <c r="BB52" s="53"/>
      <c r="BC52" s="53"/>
      <c r="BD52" s="53"/>
      <c r="BE52" s="53"/>
      <c r="BF52" s="53"/>
      <c r="BG52" s="53"/>
      <c r="BH52" s="53"/>
      <c r="BI52" s="53"/>
      <c r="BJ52" s="53"/>
      <c r="BK52" s="53"/>
      <c r="BL52" s="53"/>
      <c r="BM52" s="53"/>
      <c r="BN52" s="53"/>
      <c r="BO52" s="53"/>
      <c r="BP52" s="53"/>
      <c r="BQ52" s="53"/>
      <c r="BR52" s="53"/>
      <c r="BS52" s="53"/>
      <c r="BT52" s="53"/>
      <c r="BU52" s="53"/>
      <c r="BV52" s="53"/>
      <c r="BW52" s="53"/>
      <c r="BX52" s="53"/>
      <c r="BY52" s="53"/>
      <c r="BZ52" s="53"/>
    </row>
    <row r="53" spans="2:78">
      <c r="B53" s="20"/>
      <c r="C53" s="53"/>
      <c r="D53" s="53"/>
      <c r="E53" s="53"/>
      <c r="F53" s="53"/>
      <c r="G53" s="53"/>
      <c r="H53" s="53"/>
      <c r="I53" s="53"/>
      <c r="J53" s="53"/>
      <c r="K53" s="53"/>
      <c r="L53" s="53"/>
      <c r="M53" s="53"/>
      <c r="N53" s="53"/>
      <c r="O53" s="53"/>
      <c r="P53" s="53"/>
      <c r="Q53" s="53"/>
      <c r="R53" s="53"/>
      <c r="S53" s="53"/>
      <c r="T53" s="53"/>
      <c r="U53" s="53"/>
      <c r="V53" s="53"/>
      <c r="W53" s="53"/>
      <c r="X53" s="53"/>
      <c r="Y53" s="53"/>
      <c r="Z53" s="53"/>
      <c r="AA53" s="53"/>
      <c r="AB53" s="53"/>
      <c r="AC53" s="53"/>
      <c r="AD53" s="53"/>
      <c r="AE53" s="53"/>
      <c r="AF53" s="53"/>
      <c r="AG53" s="53"/>
      <c r="AH53" s="53"/>
      <c r="AI53" s="53"/>
      <c r="AJ53" s="53"/>
      <c r="AK53" s="53"/>
      <c r="AL53" s="53"/>
      <c r="AM53" s="53"/>
      <c r="AN53" s="53"/>
      <c r="AO53" s="53"/>
      <c r="AP53" s="27"/>
      <c r="AQ53" s="20"/>
      <c r="AR53" s="53"/>
      <c r="AS53" s="53"/>
      <c r="AT53" s="53"/>
      <c r="AU53" s="53"/>
      <c r="AV53" s="53"/>
      <c r="AW53" s="53"/>
      <c r="AX53" s="53"/>
      <c r="AY53" s="53"/>
      <c r="AZ53" s="53"/>
      <c r="BA53" s="53"/>
      <c r="BB53" s="53"/>
      <c r="BC53" s="53"/>
      <c r="BD53" s="53"/>
      <c r="BE53" s="53"/>
      <c r="BF53" s="53"/>
      <c r="BG53" s="53"/>
      <c r="BH53" s="53"/>
      <c r="BI53" s="53"/>
      <c r="BJ53" s="53"/>
      <c r="BK53" s="53"/>
      <c r="BL53" s="53"/>
      <c r="BM53" s="53"/>
      <c r="BN53" s="53"/>
      <c r="BO53" s="53"/>
      <c r="BP53" s="53"/>
      <c r="BQ53" s="53"/>
      <c r="BR53" s="53"/>
      <c r="BS53" s="53"/>
      <c r="BT53" s="53"/>
      <c r="BU53" s="53"/>
      <c r="BV53" s="53"/>
      <c r="BW53" s="53"/>
      <c r="BX53" s="53"/>
      <c r="BY53" s="53"/>
      <c r="BZ53" s="53"/>
    </row>
    <row r="54" spans="2:78">
      <c r="B54" s="20"/>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53"/>
      <c r="AC54" s="53"/>
      <c r="AD54" s="53"/>
      <c r="AE54" s="53"/>
      <c r="AF54" s="53"/>
      <c r="AG54" s="53"/>
      <c r="AH54" s="53"/>
      <c r="AI54" s="53"/>
      <c r="AJ54" s="53"/>
      <c r="AK54" s="53"/>
      <c r="AL54" s="53"/>
      <c r="AM54" s="53"/>
      <c r="AN54" s="53"/>
      <c r="AO54" s="53"/>
      <c r="AP54" s="27"/>
      <c r="AQ54" s="20"/>
      <c r="AR54" s="53"/>
      <c r="AS54" s="53"/>
      <c r="AT54" s="53"/>
      <c r="AU54" s="53"/>
      <c r="AV54" s="53"/>
      <c r="AW54" s="53"/>
      <c r="AX54" s="53"/>
      <c r="AY54" s="53"/>
      <c r="AZ54" s="53"/>
      <c r="BA54" s="53"/>
      <c r="BB54" s="53"/>
      <c r="BC54" s="53"/>
      <c r="BD54" s="53"/>
      <c r="BE54" s="53"/>
      <c r="BF54" s="53"/>
      <c r="BG54" s="53"/>
      <c r="BH54" s="53"/>
      <c r="BI54" s="53"/>
      <c r="BJ54" s="53"/>
      <c r="BK54" s="53"/>
      <c r="BL54" s="53"/>
      <c r="BM54" s="53"/>
      <c r="BN54" s="53"/>
      <c r="BO54" s="53"/>
      <c r="BP54" s="53"/>
      <c r="BQ54" s="53"/>
      <c r="BR54" s="53"/>
      <c r="BS54" s="53"/>
      <c r="BT54" s="53"/>
      <c r="BU54" s="53"/>
      <c r="BV54" s="53"/>
      <c r="BW54" s="53"/>
      <c r="BX54" s="53"/>
      <c r="BY54" s="53"/>
      <c r="BZ54" s="53"/>
    </row>
    <row r="55" spans="2:78">
      <c r="B55" s="20"/>
      <c r="C55" s="53"/>
      <c r="D55" s="53"/>
      <c r="E55" s="53"/>
      <c r="F55" s="53"/>
      <c r="G55" s="53"/>
      <c r="H55" s="53"/>
      <c r="I55" s="53"/>
      <c r="J55" s="53"/>
      <c r="K55" s="53"/>
      <c r="L55" s="53"/>
      <c r="M55" s="53"/>
      <c r="N55" s="53"/>
      <c r="O55" s="53"/>
      <c r="P55" s="53"/>
      <c r="Q55" s="53"/>
      <c r="R55" s="53"/>
      <c r="S55" s="53"/>
      <c r="T55" s="53"/>
      <c r="U55" s="53"/>
      <c r="V55" s="53"/>
      <c r="W55" s="53"/>
      <c r="X55" s="53"/>
      <c r="Y55" s="53"/>
      <c r="Z55" s="53"/>
      <c r="AA55" s="53"/>
      <c r="AB55" s="53"/>
      <c r="AC55" s="53"/>
      <c r="AD55" s="53"/>
      <c r="AE55" s="53"/>
      <c r="AF55" s="53"/>
      <c r="AG55" s="53"/>
      <c r="AH55" s="53"/>
      <c r="AI55" s="53"/>
      <c r="AJ55" s="53"/>
      <c r="AK55" s="53"/>
      <c r="AL55" s="53"/>
      <c r="AM55" s="53"/>
      <c r="AN55" s="53"/>
      <c r="AO55" s="53"/>
      <c r="AP55" s="27"/>
      <c r="AQ55" s="20"/>
      <c r="AR55" s="53"/>
      <c r="AS55" s="53"/>
      <c r="AT55" s="53"/>
      <c r="AU55" s="53"/>
      <c r="AV55" s="53"/>
      <c r="AW55" s="53"/>
      <c r="AX55" s="53"/>
      <c r="AY55" s="53"/>
      <c r="AZ55" s="53"/>
      <c r="BA55" s="53"/>
      <c r="BB55" s="53"/>
      <c r="BC55" s="53"/>
      <c r="BD55" s="53"/>
      <c r="BE55" s="53"/>
      <c r="BF55" s="53"/>
      <c r="BG55" s="53"/>
      <c r="BH55" s="53"/>
      <c r="BI55" s="53"/>
      <c r="BJ55" s="53"/>
      <c r="BK55" s="53"/>
      <c r="BL55" s="53"/>
      <c r="BM55" s="53"/>
      <c r="BN55" s="53"/>
      <c r="BO55" s="53"/>
      <c r="BP55" s="53"/>
      <c r="BQ55" s="53"/>
      <c r="BR55" s="53"/>
      <c r="BS55" s="53"/>
      <c r="BT55" s="53"/>
      <c r="BU55" s="53"/>
      <c r="BV55" s="53"/>
      <c r="BW55" s="53"/>
      <c r="BX55" s="53"/>
      <c r="BY55" s="53"/>
      <c r="BZ55" s="53"/>
    </row>
    <row r="56" spans="2:78">
      <c r="B56" s="20"/>
      <c r="C56" s="53"/>
      <c r="D56" s="53"/>
      <c r="E56" s="53"/>
      <c r="F56" s="53"/>
      <c r="G56" s="53"/>
      <c r="H56" s="53"/>
      <c r="I56" s="53"/>
      <c r="J56" s="53"/>
      <c r="K56" s="53"/>
      <c r="L56" s="53"/>
      <c r="M56" s="53"/>
      <c r="N56" s="53"/>
      <c r="O56" s="53"/>
      <c r="P56" s="53"/>
      <c r="Q56" s="53"/>
      <c r="R56" s="53"/>
      <c r="S56" s="53"/>
      <c r="T56" s="53"/>
      <c r="U56" s="53"/>
      <c r="V56" s="53"/>
      <c r="W56" s="53"/>
      <c r="X56" s="53"/>
      <c r="Y56" s="53"/>
      <c r="Z56" s="53"/>
      <c r="AA56" s="53"/>
      <c r="AB56" s="53"/>
      <c r="AC56" s="53"/>
      <c r="AD56" s="53"/>
      <c r="AE56" s="53"/>
      <c r="AF56" s="53"/>
      <c r="AG56" s="53"/>
      <c r="AH56" s="53"/>
      <c r="AI56" s="53"/>
      <c r="AJ56" s="53"/>
      <c r="AK56" s="53"/>
      <c r="AL56" s="53"/>
      <c r="AM56" s="53"/>
      <c r="AN56" s="53"/>
      <c r="AO56" s="53"/>
      <c r="AP56" s="27"/>
      <c r="AQ56" s="20"/>
      <c r="AR56" s="53"/>
      <c r="AS56" s="53"/>
      <c r="AT56" s="53"/>
      <c r="AU56" s="53"/>
      <c r="AV56" s="53"/>
      <c r="AW56" s="53"/>
      <c r="AX56" s="53"/>
      <c r="AY56" s="53"/>
      <c r="AZ56" s="53"/>
      <c r="BA56" s="53"/>
      <c r="BB56" s="53"/>
      <c r="BC56" s="53"/>
      <c r="BD56" s="53"/>
      <c r="BE56" s="53"/>
      <c r="BF56" s="53"/>
      <c r="BG56" s="53"/>
      <c r="BH56" s="53"/>
      <c r="BI56" s="53"/>
      <c r="BJ56" s="53"/>
      <c r="BK56" s="53"/>
      <c r="BL56" s="53"/>
      <c r="BM56" s="53"/>
      <c r="BN56" s="53"/>
      <c r="BO56" s="53"/>
      <c r="BP56" s="53"/>
      <c r="BQ56" s="53"/>
      <c r="BR56" s="53"/>
      <c r="BS56" s="53"/>
      <c r="BT56" s="53"/>
      <c r="BU56" s="53"/>
      <c r="BV56" s="53"/>
      <c r="BW56" s="53"/>
      <c r="BX56" s="53"/>
      <c r="BY56" s="53"/>
      <c r="BZ56" s="53"/>
    </row>
    <row r="57" spans="2:78">
      <c r="B57" s="20"/>
      <c r="C57" s="53"/>
      <c r="D57" s="53"/>
      <c r="E57" s="53"/>
      <c r="F57" s="53"/>
      <c r="G57" s="53"/>
      <c r="H57" s="53"/>
      <c r="I57" s="53"/>
      <c r="J57" s="53"/>
      <c r="K57" s="53"/>
      <c r="L57" s="53"/>
      <c r="M57" s="53"/>
      <c r="N57" s="53"/>
      <c r="O57" s="53"/>
      <c r="P57" s="53"/>
      <c r="Q57" s="53"/>
      <c r="R57" s="53"/>
      <c r="S57" s="53"/>
      <c r="T57" s="53"/>
      <c r="U57" s="53"/>
      <c r="V57" s="53"/>
      <c r="W57" s="53"/>
      <c r="X57" s="53"/>
      <c r="Y57" s="53"/>
      <c r="Z57" s="53"/>
      <c r="AA57" s="53"/>
      <c r="AB57" s="53"/>
      <c r="AC57" s="53"/>
      <c r="AD57" s="53"/>
      <c r="AE57" s="53"/>
      <c r="AF57" s="53"/>
      <c r="AG57" s="53"/>
      <c r="AH57" s="53"/>
      <c r="AI57" s="53"/>
      <c r="AJ57" s="53"/>
      <c r="AK57" s="53"/>
      <c r="AL57" s="53"/>
      <c r="AM57" s="53"/>
      <c r="AN57" s="53"/>
      <c r="AO57" s="53"/>
      <c r="AP57" s="27"/>
      <c r="AQ57" s="20"/>
      <c r="AR57" s="53"/>
      <c r="AS57" s="53"/>
      <c r="AT57" s="53"/>
      <c r="AU57" s="53"/>
      <c r="AV57" s="53"/>
      <c r="AW57" s="53"/>
      <c r="AX57" s="53"/>
      <c r="AY57" s="53"/>
      <c r="AZ57" s="53"/>
      <c r="BA57" s="53"/>
      <c r="BB57" s="53"/>
      <c r="BC57" s="53"/>
      <c r="BD57" s="53"/>
      <c r="BE57" s="53"/>
      <c r="BF57" s="53"/>
      <c r="BG57" s="53"/>
      <c r="BH57" s="53"/>
      <c r="BI57" s="53"/>
      <c r="BJ57" s="53"/>
      <c r="BK57" s="53"/>
      <c r="BL57" s="53"/>
      <c r="BM57" s="53"/>
      <c r="BN57" s="53"/>
      <c r="BO57" s="53"/>
      <c r="BP57" s="53"/>
      <c r="BQ57" s="53"/>
      <c r="BR57" s="53"/>
      <c r="BS57" s="53"/>
      <c r="BT57" s="53"/>
      <c r="BU57" s="53"/>
      <c r="BV57" s="53"/>
      <c r="BW57" s="53"/>
      <c r="BX57" s="53"/>
      <c r="BY57" s="53"/>
      <c r="BZ57" s="53"/>
    </row>
    <row r="58" spans="2:78">
      <c r="B58" s="20"/>
      <c r="C58" s="53"/>
      <c r="D58" s="53"/>
      <c r="E58" s="53"/>
      <c r="F58" s="53"/>
      <c r="G58" s="53"/>
      <c r="H58" s="53"/>
      <c r="I58" s="53"/>
      <c r="J58" s="53"/>
      <c r="K58" s="53"/>
      <c r="L58" s="53"/>
      <c r="M58" s="53"/>
      <c r="N58" s="53"/>
      <c r="O58" s="53"/>
      <c r="P58" s="53"/>
      <c r="Q58" s="53"/>
      <c r="R58" s="53"/>
      <c r="S58" s="53"/>
      <c r="T58" s="53"/>
      <c r="U58" s="53"/>
      <c r="V58" s="53"/>
      <c r="W58" s="53"/>
      <c r="X58" s="53"/>
      <c r="Y58" s="53"/>
      <c r="Z58" s="53"/>
      <c r="AA58" s="53"/>
      <c r="AB58" s="53"/>
      <c r="AC58" s="53"/>
      <c r="AD58" s="53"/>
      <c r="AE58" s="53"/>
      <c r="AF58" s="53"/>
      <c r="AG58" s="53"/>
      <c r="AH58" s="53"/>
      <c r="AI58" s="53"/>
      <c r="AJ58" s="53"/>
      <c r="AK58" s="53"/>
      <c r="AL58" s="53"/>
      <c r="AM58" s="53"/>
      <c r="AN58" s="53"/>
      <c r="AO58" s="53"/>
      <c r="AP58" s="27"/>
      <c r="AQ58" s="20"/>
      <c r="AR58" s="53"/>
      <c r="AS58" s="53"/>
      <c r="AT58" s="53"/>
      <c r="AU58" s="53"/>
      <c r="AV58" s="53"/>
      <c r="AW58" s="53"/>
      <c r="AX58" s="53"/>
      <c r="AY58" s="53"/>
      <c r="AZ58" s="53"/>
      <c r="BA58" s="53"/>
      <c r="BB58" s="53"/>
      <c r="BC58" s="53"/>
      <c r="BD58" s="53"/>
      <c r="BE58" s="53"/>
      <c r="BF58" s="53"/>
      <c r="BG58" s="53"/>
      <c r="BH58" s="53"/>
      <c r="BI58" s="53"/>
      <c r="BJ58" s="53"/>
      <c r="BK58" s="53"/>
      <c r="BL58" s="53"/>
      <c r="BM58" s="53"/>
      <c r="BN58" s="53"/>
      <c r="BO58" s="53"/>
      <c r="BP58" s="53"/>
      <c r="BQ58" s="53"/>
      <c r="BR58" s="53"/>
      <c r="BS58" s="53"/>
      <c r="BT58" s="53"/>
      <c r="BU58" s="53"/>
      <c r="BV58" s="53"/>
      <c r="BW58" s="53"/>
      <c r="BX58" s="53"/>
      <c r="BY58" s="53"/>
      <c r="BZ58" s="53"/>
    </row>
    <row r="59" spans="2:78">
      <c r="B59" s="20"/>
      <c r="C59" s="53"/>
      <c r="D59" s="53"/>
      <c r="E59" s="53"/>
      <c r="F59" s="53"/>
      <c r="G59" s="53"/>
      <c r="H59" s="53"/>
      <c r="I59" s="53"/>
      <c r="J59" s="53"/>
      <c r="K59" s="53"/>
      <c r="L59" s="53"/>
      <c r="M59" s="53"/>
      <c r="N59" s="53"/>
      <c r="O59" s="53"/>
      <c r="P59" s="53"/>
      <c r="Q59" s="53"/>
      <c r="R59" s="53"/>
      <c r="S59" s="53"/>
      <c r="T59" s="53"/>
      <c r="U59" s="53"/>
      <c r="V59" s="53"/>
      <c r="W59" s="53"/>
      <c r="X59" s="53"/>
      <c r="Y59" s="53"/>
      <c r="Z59" s="53"/>
      <c r="AA59" s="53"/>
      <c r="AB59" s="53"/>
      <c r="AC59" s="53"/>
      <c r="AD59" s="53"/>
      <c r="AE59" s="53"/>
      <c r="AF59" s="53"/>
      <c r="AG59" s="53"/>
      <c r="AH59" s="53"/>
      <c r="AI59" s="53"/>
      <c r="AJ59" s="53"/>
      <c r="AK59" s="53"/>
      <c r="AL59" s="53"/>
      <c r="AM59" s="53"/>
      <c r="AN59" s="53"/>
      <c r="AO59" s="53"/>
      <c r="AP59" s="27"/>
      <c r="AQ59" s="20"/>
      <c r="AR59" s="53"/>
      <c r="AS59" s="53"/>
      <c r="AT59" s="53"/>
      <c r="AU59" s="53"/>
      <c r="AV59" s="53"/>
      <c r="AW59" s="53"/>
      <c r="AX59" s="53"/>
      <c r="AY59" s="53"/>
      <c r="AZ59" s="53"/>
      <c r="BA59" s="53"/>
      <c r="BB59" s="53"/>
      <c r="BC59" s="53"/>
      <c r="BD59" s="53"/>
      <c r="BE59" s="53"/>
      <c r="BF59" s="53"/>
      <c r="BG59" s="53"/>
      <c r="BH59" s="53"/>
      <c r="BI59" s="53"/>
      <c r="BJ59" s="53"/>
      <c r="BK59" s="53"/>
      <c r="BL59" s="53"/>
      <c r="BM59" s="53"/>
      <c r="BN59" s="53"/>
      <c r="BO59" s="53"/>
      <c r="BP59" s="53"/>
      <c r="BQ59" s="53"/>
      <c r="BR59" s="53"/>
      <c r="BS59" s="53"/>
      <c r="BT59" s="53"/>
      <c r="BU59" s="53"/>
      <c r="BV59" s="53"/>
      <c r="BW59" s="53"/>
      <c r="BX59" s="53"/>
      <c r="BY59" s="53"/>
      <c r="BZ59" s="53"/>
    </row>
    <row r="60" spans="2:78">
      <c r="B60" s="20"/>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53"/>
      <c r="AC60" s="53"/>
      <c r="AD60" s="53"/>
      <c r="AE60" s="53"/>
      <c r="AF60" s="53"/>
      <c r="AG60" s="53"/>
      <c r="AH60" s="53"/>
      <c r="AI60" s="53"/>
      <c r="AJ60" s="53"/>
      <c r="AK60" s="53"/>
      <c r="AL60" s="53"/>
      <c r="AM60" s="53"/>
      <c r="AN60" s="53"/>
      <c r="AO60" s="53"/>
      <c r="AP60" s="27"/>
      <c r="AQ60" s="20"/>
      <c r="AR60" s="53"/>
      <c r="AS60" s="53"/>
      <c r="AT60" s="53"/>
      <c r="AU60" s="53"/>
      <c r="AV60" s="53"/>
      <c r="AW60" s="53"/>
      <c r="AX60" s="53"/>
      <c r="AY60" s="53"/>
      <c r="AZ60" s="53"/>
      <c r="BA60" s="53"/>
      <c r="BB60" s="53"/>
      <c r="BC60" s="53"/>
      <c r="BD60" s="53"/>
      <c r="BE60" s="53"/>
      <c r="BF60" s="53"/>
      <c r="BG60" s="53"/>
      <c r="BH60" s="53"/>
      <c r="BI60" s="53"/>
      <c r="BJ60" s="53"/>
      <c r="BK60" s="53"/>
      <c r="BL60" s="53"/>
      <c r="BM60" s="53"/>
      <c r="BN60" s="53"/>
      <c r="BO60" s="53"/>
      <c r="BP60" s="53"/>
      <c r="BQ60" s="53"/>
      <c r="BR60" s="53"/>
      <c r="BS60" s="53"/>
      <c r="BT60" s="53"/>
      <c r="BU60" s="53"/>
      <c r="BV60" s="53"/>
      <c r="BW60" s="53"/>
      <c r="BX60" s="53"/>
      <c r="BY60" s="53"/>
      <c r="BZ60" s="53"/>
    </row>
    <row r="61" spans="2:78" ht="14.25" thickBot="1">
      <c r="B61" s="21"/>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c r="AP61" s="30"/>
      <c r="AQ61" s="20"/>
      <c r="AR61" s="53"/>
      <c r="AS61" s="53"/>
      <c r="AT61" s="53"/>
      <c r="AU61" s="53"/>
      <c r="AV61" s="53"/>
      <c r="AW61" s="53"/>
      <c r="AX61" s="53"/>
      <c r="AY61" s="53"/>
      <c r="AZ61" s="53"/>
      <c r="BA61" s="53"/>
      <c r="BB61" s="53"/>
      <c r="BC61" s="53"/>
      <c r="BD61" s="53"/>
      <c r="BE61" s="53"/>
      <c r="BF61" s="53"/>
      <c r="BG61" s="53"/>
      <c r="BH61" s="53"/>
      <c r="BI61" s="53"/>
      <c r="BJ61" s="53"/>
      <c r="BK61" s="53"/>
      <c r="BL61" s="53"/>
      <c r="BM61" s="53"/>
      <c r="BN61" s="53"/>
      <c r="BO61" s="53"/>
      <c r="BP61" s="53"/>
      <c r="BQ61" s="53"/>
      <c r="BR61" s="53"/>
      <c r="BS61" s="53"/>
      <c r="BT61" s="53"/>
      <c r="BU61" s="53"/>
      <c r="BV61" s="53"/>
      <c r="BW61" s="53"/>
      <c r="BX61" s="53"/>
      <c r="BY61" s="53"/>
      <c r="BZ61" s="53"/>
    </row>
    <row r="62" spans="2:78" ht="14.25" thickTop="1"/>
  </sheetData>
  <mergeCells count="1">
    <mergeCell ref="E2:AA2"/>
  </mergeCells>
  <phoneticPr fontId="88" type="noConversion"/>
  <pageMargins left="0.75" right="0.75" top="1" bottom="1" header="0.5" footer="0.5"/>
  <pageSetup paperSize="17" scale="35" orientation="landscape"/>
  <headerFooter alignWithMargins="0"/>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sheetPr enableFormatConditionsCalculation="0">
    <tabColor indexed="52"/>
    <pageSetUpPr fitToPage="1"/>
  </sheetPr>
  <dimension ref="B1:AB1044"/>
  <sheetViews>
    <sheetView zoomScale="80" zoomScaleNormal="80" zoomScalePageLayoutView="80" workbookViewId="0">
      <pane xSplit="8" ySplit="10" topLeftCell="N44" activePane="bottomRight" state="frozen"/>
      <selection pane="topRight" activeCell="I1" sqref="I1"/>
      <selection pane="bottomLeft" activeCell="A11" sqref="A11"/>
      <selection pane="bottomRight" activeCell="D49" sqref="D49"/>
    </sheetView>
  </sheetViews>
  <sheetFormatPr defaultColWidth="9.125" defaultRowHeight="15"/>
  <cols>
    <col min="1" max="2" width="2.375" style="54" customWidth="1"/>
    <col min="3" max="3" width="7.375" style="82" customWidth="1"/>
    <col min="4" max="4" width="38.125" style="100" customWidth="1"/>
    <col min="5" max="5" width="5" style="56" customWidth="1"/>
    <col min="6" max="6" width="58.875" style="54" customWidth="1"/>
    <col min="7" max="7" width="29.625" style="54" customWidth="1"/>
    <col min="8" max="8" width="12.375" style="54" bestFit="1" customWidth="1"/>
    <col min="9" max="9" width="8.625" style="54" bestFit="1" customWidth="1"/>
    <col min="10" max="11" width="9.375" style="146" customWidth="1"/>
    <col min="12" max="12" width="8.125" style="54" bestFit="1" customWidth="1"/>
    <col min="13" max="13" width="8.75" style="54" bestFit="1" customWidth="1"/>
    <col min="14" max="15" width="8.75" style="54" customWidth="1"/>
    <col min="16" max="16" width="8.125" style="54" customWidth="1"/>
    <col min="17" max="18" width="8.625" style="54" bestFit="1" customWidth="1"/>
    <col min="19" max="19" width="8.625" style="146" bestFit="1" customWidth="1"/>
    <col min="20" max="26" width="9.375" style="146" customWidth="1"/>
    <col min="27" max="27" width="16.375" style="146" customWidth="1"/>
    <col min="28" max="28" width="6.75" style="54" customWidth="1"/>
    <col min="29" max="29" width="3.375" style="54" customWidth="1"/>
    <col min="30" max="267" width="9.125" style="54"/>
    <col min="268" max="269" width="2.375" style="54" customWidth="1"/>
    <col min="270" max="270" width="10" style="54" bestFit="1" customWidth="1"/>
    <col min="271" max="271" width="15.375" style="54" customWidth="1"/>
    <col min="272" max="272" width="4.625" style="54" bestFit="1" customWidth="1"/>
    <col min="273" max="273" width="35.375" style="54" customWidth="1"/>
    <col min="274" max="274" width="38.375" style="54" customWidth="1"/>
    <col min="275" max="275" width="43.625" style="54" customWidth="1"/>
    <col min="276" max="276" width="8.375" style="54" customWidth="1"/>
    <col min="277" max="278" width="9.375" style="54" customWidth="1"/>
    <col min="279" max="283" width="8.375" style="54" customWidth="1"/>
    <col min="284" max="284" width="6.75" style="54" customWidth="1"/>
    <col min="285" max="285" width="3.375" style="54" customWidth="1"/>
    <col min="286" max="523" width="9.125" style="54"/>
    <col min="524" max="525" width="2.375" style="54" customWidth="1"/>
    <col min="526" max="526" width="10" style="54" bestFit="1" customWidth="1"/>
    <col min="527" max="527" width="15.375" style="54" customWidth="1"/>
    <col min="528" max="528" width="4.625" style="54" bestFit="1" customWidth="1"/>
    <col min="529" max="529" width="35.375" style="54" customWidth="1"/>
    <col min="530" max="530" width="38.375" style="54" customWidth="1"/>
    <col min="531" max="531" width="43.625" style="54" customWidth="1"/>
    <col min="532" max="532" width="8.375" style="54" customWidth="1"/>
    <col min="533" max="534" width="9.375" style="54" customWidth="1"/>
    <col min="535" max="539" width="8.375" style="54" customWidth="1"/>
    <col min="540" max="540" width="6.75" style="54" customWidth="1"/>
    <col min="541" max="541" width="3.375" style="54" customWidth="1"/>
    <col min="542" max="779" width="9.125" style="54"/>
    <col min="780" max="781" width="2.375" style="54" customWidth="1"/>
    <col min="782" max="782" width="10" style="54" bestFit="1" customWidth="1"/>
    <col min="783" max="783" width="15.375" style="54" customWidth="1"/>
    <col min="784" max="784" width="4.625" style="54" bestFit="1" customWidth="1"/>
    <col min="785" max="785" width="35.375" style="54" customWidth="1"/>
    <col min="786" max="786" width="38.375" style="54" customWidth="1"/>
    <col min="787" max="787" width="43.625" style="54" customWidth="1"/>
    <col min="788" max="788" width="8.375" style="54" customWidth="1"/>
    <col min="789" max="790" width="9.375" style="54" customWidth="1"/>
    <col min="791" max="795" width="8.375" style="54" customWidth="1"/>
    <col min="796" max="796" width="6.75" style="54" customWidth="1"/>
    <col min="797" max="797" width="3.375" style="54" customWidth="1"/>
    <col min="798" max="1035" width="9.125" style="54"/>
    <col min="1036" max="1037" width="2.375" style="54" customWidth="1"/>
    <col min="1038" max="1038" width="10" style="54" bestFit="1" customWidth="1"/>
    <col min="1039" max="1039" width="15.375" style="54" customWidth="1"/>
    <col min="1040" max="1040" width="4.625" style="54" bestFit="1" customWidth="1"/>
    <col min="1041" max="1041" width="35.375" style="54" customWidth="1"/>
    <col min="1042" max="1042" width="38.375" style="54" customWidth="1"/>
    <col min="1043" max="1043" width="43.625" style="54" customWidth="1"/>
    <col min="1044" max="1044" width="8.375" style="54" customWidth="1"/>
    <col min="1045" max="1046" width="9.375" style="54" customWidth="1"/>
    <col min="1047" max="1051" width="8.375" style="54" customWidth="1"/>
    <col min="1052" max="1052" width="6.75" style="54" customWidth="1"/>
    <col min="1053" max="1053" width="3.375" style="54" customWidth="1"/>
    <col min="1054" max="1291" width="9.125" style="54"/>
    <col min="1292" max="1293" width="2.375" style="54" customWidth="1"/>
    <col min="1294" max="1294" width="10" style="54" bestFit="1" customWidth="1"/>
    <col min="1295" max="1295" width="15.375" style="54" customWidth="1"/>
    <col min="1296" max="1296" width="4.625" style="54" bestFit="1" customWidth="1"/>
    <col min="1297" max="1297" width="35.375" style="54" customWidth="1"/>
    <col min="1298" max="1298" width="38.375" style="54" customWidth="1"/>
    <col min="1299" max="1299" width="43.625" style="54" customWidth="1"/>
    <col min="1300" max="1300" width="8.375" style="54" customWidth="1"/>
    <col min="1301" max="1302" width="9.375" style="54" customWidth="1"/>
    <col min="1303" max="1307" width="8.375" style="54" customWidth="1"/>
    <col min="1308" max="1308" width="6.75" style="54" customWidth="1"/>
    <col min="1309" max="1309" width="3.375" style="54" customWidth="1"/>
    <col min="1310" max="1547" width="9.125" style="54"/>
    <col min="1548" max="1549" width="2.375" style="54" customWidth="1"/>
    <col min="1550" max="1550" width="10" style="54" bestFit="1" customWidth="1"/>
    <col min="1551" max="1551" width="15.375" style="54" customWidth="1"/>
    <col min="1552" max="1552" width="4.625" style="54" bestFit="1" customWidth="1"/>
    <col min="1553" max="1553" width="35.375" style="54" customWidth="1"/>
    <col min="1554" max="1554" width="38.375" style="54" customWidth="1"/>
    <col min="1555" max="1555" width="43.625" style="54" customWidth="1"/>
    <col min="1556" max="1556" width="8.375" style="54" customWidth="1"/>
    <col min="1557" max="1558" width="9.375" style="54" customWidth="1"/>
    <col min="1559" max="1563" width="8.375" style="54" customWidth="1"/>
    <col min="1564" max="1564" width="6.75" style="54" customWidth="1"/>
    <col min="1565" max="1565" width="3.375" style="54" customWidth="1"/>
    <col min="1566" max="1803" width="9.125" style="54"/>
    <col min="1804" max="1805" width="2.375" style="54" customWidth="1"/>
    <col min="1806" max="1806" width="10" style="54" bestFit="1" customWidth="1"/>
    <col min="1807" max="1807" width="15.375" style="54" customWidth="1"/>
    <col min="1808" max="1808" width="4.625" style="54" bestFit="1" customWidth="1"/>
    <col min="1809" max="1809" width="35.375" style="54" customWidth="1"/>
    <col min="1810" max="1810" width="38.375" style="54" customWidth="1"/>
    <col min="1811" max="1811" width="43.625" style="54" customWidth="1"/>
    <col min="1812" max="1812" width="8.375" style="54" customWidth="1"/>
    <col min="1813" max="1814" width="9.375" style="54" customWidth="1"/>
    <col min="1815" max="1819" width="8.375" style="54" customWidth="1"/>
    <col min="1820" max="1820" width="6.75" style="54" customWidth="1"/>
    <col min="1821" max="1821" width="3.375" style="54" customWidth="1"/>
    <col min="1822" max="2059" width="9.125" style="54"/>
    <col min="2060" max="2061" width="2.375" style="54" customWidth="1"/>
    <col min="2062" max="2062" width="10" style="54" bestFit="1" customWidth="1"/>
    <col min="2063" max="2063" width="15.375" style="54" customWidth="1"/>
    <col min="2064" max="2064" width="4.625" style="54" bestFit="1" customWidth="1"/>
    <col min="2065" max="2065" width="35.375" style="54" customWidth="1"/>
    <col min="2066" max="2066" width="38.375" style="54" customWidth="1"/>
    <col min="2067" max="2067" width="43.625" style="54" customWidth="1"/>
    <col min="2068" max="2068" width="8.375" style="54" customWidth="1"/>
    <col min="2069" max="2070" width="9.375" style="54" customWidth="1"/>
    <col min="2071" max="2075" width="8.375" style="54" customWidth="1"/>
    <col min="2076" max="2076" width="6.75" style="54" customWidth="1"/>
    <col min="2077" max="2077" width="3.375" style="54" customWidth="1"/>
    <col min="2078" max="2315" width="9.125" style="54"/>
    <col min="2316" max="2317" width="2.375" style="54" customWidth="1"/>
    <col min="2318" max="2318" width="10" style="54" bestFit="1" customWidth="1"/>
    <col min="2319" max="2319" width="15.375" style="54" customWidth="1"/>
    <col min="2320" max="2320" width="4.625" style="54" bestFit="1" customWidth="1"/>
    <col min="2321" max="2321" width="35.375" style="54" customWidth="1"/>
    <col min="2322" max="2322" width="38.375" style="54" customWidth="1"/>
    <col min="2323" max="2323" width="43.625" style="54" customWidth="1"/>
    <col min="2324" max="2324" width="8.375" style="54" customWidth="1"/>
    <col min="2325" max="2326" width="9.375" style="54" customWidth="1"/>
    <col min="2327" max="2331" width="8.375" style="54" customWidth="1"/>
    <col min="2332" max="2332" width="6.75" style="54" customWidth="1"/>
    <col min="2333" max="2333" width="3.375" style="54" customWidth="1"/>
    <col min="2334" max="2571" width="9.125" style="54"/>
    <col min="2572" max="2573" width="2.375" style="54" customWidth="1"/>
    <col min="2574" max="2574" width="10" style="54" bestFit="1" customWidth="1"/>
    <col min="2575" max="2575" width="15.375" style="54" customWidth="1"/>
    <col min="2576" max="2576" width="4.625" style="54" bestFit="1" customWidth="1"/>
    <col min="2577" max="2577" width="35.375" style="54" customWidth="1"/>
    <col min="2578" max="2578" width="38.375" style="54" customWidth="1"/>
    <col min="2579" max="2579" width="43.625" style="54" customWidth="1"/>
    <col min="2580" max="2580" width="8.375" style="54" customWidth="1"/>
    <col min="2581" max="2582" width="9.375" style="54" customWidth="1"/>
    <col min="2583" max="2587" width="8.375" style="54" customWidth="1"/>
    <col min="2588" max="2588" width="6.75" style="54" customWidth="1"/>
    <col min="2589" max="2589" width="3.375" style="54" customWidth="1"/>
    <col min="2590" max="2827" width="9.125" style="54"/>
    <col min="2828" max="2829" width="2.375" style="54" customWidth="1"/>
    <col min="2830" max="2830" width="10" style="54" bestFit="1" customWidth="1"/>
    <col min="2831" max="2831" width="15.375" style="54" customWidth="1"/>
    <col min="2832" max="2832" width="4.625" style="54" bestFit="1" customWidth="1"/>
    <col min="2833" max="2833" width="35.375" style="54" customWidth="1"/>
    <col min="2834" max="2834" width="38.375" style="54" customWidth="1"/>
    <col min="2835" max="2835" width="43.625" style="54" customWidth="1"/>
    <col min="2836" max="2836" width="8.375" style="54" customWidth="1"/>
    <col min="2837" max="2838" width="9.375" style="54" customWidth="1"/>
    <col min="2839" max="2843" width="8.375" style="54" customWidth="1"/>
    <col min="2844" max="2844" width="6.75" style="54" customWidth="1"/>
    <col min="2845" max="2845" width="3.375" style="54" customWidth="1"/>
    <col min="2846" max="3083" width="9.125" style="54"/>
    <col min="3084" max="3085" width="2.375" style="54" customWidth="1"/>
    <col min="3086" max="3086" width="10" style="54" bestFit="1" customWidth="1"/>
    <col min="3087" max="3087" width="15.375" style="54" customWidth="1"/>
    <col min="3088" max="3088" width="4.625" style="54" bestFit="1" customWidth="1"/>
    <col min="3089" max="3089" width="35.375" style="54" customWidth="1"/>
    <col min="3090" max="3090" width="38.375" style="54" customWidth="1"/>
    <col min="3091" max="3091" width="43.625" style="54" customWidth="1"/>
    <col min="3092" max="3092" width="8.375" style="54" customWidth="1"/>
    <col min="3093" max="3094" width="9.375" style="54" customWidth="1"/>
    <col min="3095" max="3099" width="8.375" style="54" customWidth="1"/>
    <col min="3100" max="3100" width="6.75" style="54" customWidth="1"/>
    <col min="3101" max="3101" width="3.375" style="54" customWidth="1"/>
    <col min="3102" max="3339" width="9.125" style="54"/>
    <col min="3340" max="3341" width="2.375" style="54" customWidth="1"/>
    <col min="3342" max="3342" width="10" style="54" bestFit="1" customWidth="1"/>
    <col min="3343" max="3343" width="15.375" style="54" customWidth="1"/>
    <col min="3344" max="3344" width="4.625" style="54" bestFit="1" customWidth="1"/>
    <col min="3345" max="3345" width="35.375" style="54" customWidth="1"/>
    <col min="3346" max="3346" width="38.375" style="54" customWidth="1"/>
    <col min="3347" max="3347" width="43.625" style="54" customWidth="1"/>
    <col min="3348" max="3348" width="8.375" style="54" customWidth="1"/>
    <col min="3349" max="3350" width="9.375" style="54" customWidth="1"/>
    <col min="3351" max="3355" width="8.375" style="54" customWidth="1"/>
    <col min="3356" max="3356" width="6.75" style="54" customWidth="1"/>
    <col min="3357" max="3357" width="3.375" style="54" customWidth="1"/>
    <col min="3358" max="3595" width="9.125" style="54"/>
    <col min="3596" max="3597" width="2.375" style="54" customWidth="1"/>
    <col min="3598" max="3598" width="10" style="54" bestFit="1" customWidth="1"/>
    <col min="3599" max="3599" width="15.375" style="54" customWidth="1"/>
    <col min="3600" max="3600" width="4.625" style="54" bestFit="1" customWidth="1"/>
    <col min="3601" max="3601" width="35.375" style="54" customWidth="1"/>
    <col min="3602" max="3602" width="38.375" style="54" customWidth="1"/>
    <col min="3603" max="3603" width="43.625" style="54" customWidth="1"/>
    <col min="3604" max="3604" width="8.375" style="54" customWidth="1"/>
    <col min="3605" max="3606" width="9.375" style="54" customWidth="1"/>
    <col min="3607" max="3611" width="8.375" style="54" customWidth="1"/>
    <col min="3612" max="3612" width="6.75" style="54" customWidth="1"/>
    <col min="3613" max="3613" width="3.375" style="54" customWidth="1"/>
    <col min="3614" max="3851" width="9.125" style="54"/>
    <col min="3852" max="3853" width="2.375" style="54" customWidth="1"/>
    <col min="3854" max="3854" width="10" style="54" bestFit="1" customWidth="1"/>
    <col min="3855" max="3855" width="15.375" style="54" customWidth="1"/>
    <col min="3856" max="3856" width="4.625" style="54" bestFit="1" customWidth="1"/>
    <col min="3857" max="3857" width="35.375" style="54" customWidth="1"/>
    <col min="3858" max="3858" width="38.375" style="54" customWidth="1"/>
    <col min="3859" max="3859" width="43.625" style="54" customWidth="1"/>
    <col min="3860" max="3860" width="8.375" style="54" customWidth="1"/>
    <col min="3861" max="3862" width="9.375" style="54" customWidth="1"/>
    <col min="3863" max="3867" width="8.375" style="54" customWidth="1"/>
    <col min="3868" max="3868" width="6.75" style="54" customWidth="1"/>
    <col min="3869" max="3869" width="3.375" style="54" customWidth="1"/>
    <col min="3870" max="4107" width="9.125" style="54"/>
    <col min="4108" max="4109" width="2.375" style="54" customWidth="1"/>
    <col min="4110" max="4110" width="10" style="54" bestFit="1" customWidth="1"/>
    <col min="4111" max="4111" width="15.375" style="54" customWidth="1"/>
    <col min="4112" max="4112" width="4.625" style="54" bestFit="1" customWidth="1"/>
    <col min="4113" max="4113" width="35.375" style="54" customWidth="1"/>
    <col min="4114" max="4114" width="38.375" style="54" customWidth="1"/>
    <col min="4115" max="4115" width="43.625" style="54" customWidth="1"/>
    <col min="4116" max="4116" width="8.375" style="54" customWidth="1"/>
    <col min="4117" max="4118" width="9.375" style="54" customWidth="1"/>
    <col min="4119" max="4123" width="8.375" style="54" customWidth="1"/>
    <col min="4124" max="4124" width="6.75" style="54" customWidth="1"/>
    <col min="4125" max="4125" width="3.375" style="54" customWidth="1"/>
    <col min="4126" max="4363" width="9.125" style="54"/>
    <col min="4364" max="4365" width="2.375" style="54" customWidth="1"/>
    <col min="4366" max="4366" width="10" style="54" bestFit="1" customWidth="1"/>
    <col min="4367" max="4367" width="15.375" style="54" customWidth="1"/>
    <col min="4368" max="4368" width="4.625" style="54" bestFit="1" customWidth="1"/>
    <col min="4369" max="4369" width="35.375" style="54" customWidth="1"/>
    <col min="4370" max="4370" width="38.375" style="54" customWidth="1"/>
    <col min="4371" max="4371" width="43.625" style="54" customWidth="1"/>
    <col min="4372" max="4372" width="8.375" style="54" customWidth="1"/>
    <col min="4373" max="4374" width="9.375" style="54" customWidth="1"/>
    <col min="4375" max="4379" width="8.375" style="54" customWidth="1"/>
    <col min="4380" max="4380" width="6.75" style="54" customWidth="1"/>
    <col min="4381" max="4381" width="3.375" style="54" customWidth="1"/>
    <col min="4382" max="4619" width="9.125" style="54"/>
    <col min="4620" max="4621" width="2.375" style="54" customWidth="1"/>
    <col min="4622" max="4622" width="10" style="54" bestFit="1" customWidth="1"/>
    <col min="4623" max="4623" width="15.375" style="54" customWidth="1"/>
    <col min="4624" max="4624" width="4.625" style="54" bestFit="1" customWidth="1"/>
    <col min="4625" max="4625" width="35.375" style="54" customWidth="1"/>
    <col min="4626" max="4626" width="38.375" style="54" customWidth="1"/>
    <col min="4627" max="4627" width="43.625" style="54" customWidth="1"/>
    <col min="4628" max="4628" width="8.375" style="54" customWidth="1"/>
    <col min="4629" max="4630" width="9.375" style="54" customWidth="1"/>
    <col min="4631" max="4635" width="8.375" style="54" customWidth="1"/>
    <col min="4636" max="4636" width="6.75" style="54" customWidth="1"/>
    <col min="4637" max="4637" width="3.375" style="54" customWidth="1"/>
    <col min="4638" max="4875" width="9.125" style="54"/>
    <col min="4876" max="4877" width="2.375" style="54" customWidth="1"/>
    <col min="4878" max="4878" width="10" style="54" bestFit="1" customWidth="1"/>
    <col min="4879" max="4879" width="15.375" style="54" customWidth="1"/>
    <col min="4880" max="4880" width="4.625" style="54" bestFit="1" customWidth="1"/>
    <col min="4881" max="4881" width="35.375" style="54" customWidth="1"/>
    <col min="4882" max="4882" width="38.375" style="54" customWidth="1"/>
    <col min="4883" max="4883" width="43.625" style="54" customWidth="1"/>
    <col min="4884" max="4884" width="8.375" style="54" customWidth="1"/>
    <col min="4885" max="4886" width="9.375" style="54" customWidth="1"/>
    <col min="4887" max="4891" width="8.375" style="54" customWidth="1"/>
    <col min="4892" max="4892" width="6.75" style="54" customWidth="1"/>
    <col min="4893" max="4893" width="3.375" style="54" customWidth="1"/>
    <col min="4894" max="5131" width="9.125" style="54"/>
    <col min="5132" max="5133" width="2.375" style="54" customWidth="1"/>
    <col min="5134" max="5134" width="10" style="54" bestFit="1" customWidth="1"/>
    <col min="5135" max="5135" width="15.375" style="54" customWidth="1"/>
    <col min="5136" max="5136" width="4.625" style="54" bestFit="1" customWidth="1"/>
    <col min="5137" max="5137" width="35.375" style="54" customWidth="1"/>
    <col min="5138" max="5138" width="38.375" style="54" customWidth="1"/>
    <col min="5139" max="5139" width="43.625" style="54" customWidth="1"/>
    <col min="5140" max="5140" width="8.375" style="54" customWidth="1"/>
    <col min="5141" max="5142" width="9.375" style="54" customWidth="1"/>
    <col min="5143" max="5147" width="8.375" style="54" customWidth="1"/>
    <col min="5148" max="5148" width="6.75" style="54" customWidth="1"/>
    <col min="5149" max="5149" width="3.375" style="54" customWidth="1"/>
    <col min="5150" max="5387" width="9.125" style="54"/>
    <col min="5388" max="5389" width="2.375" style="54" customWidth="1"/>
    <col min="5390" max="5390" width="10" style="54" bestFit="1" customWidth="1"/>
    <col min="5391" max="5391" width="15.375" style="54" customWidth="1"/>
    <col min="5392" max="5392" width="4.625" style="54" bestFit="1" customWidth="1"/>
    <col min="5393" max="5393" width="35.375" style="54" customWidth="1"/>
    <col min="5394" max="5394" width="38.375" style="54" customWidth="1"/>
    <col min="5395" max="5395" width="43.625" style="54" customWidth="1"/>
    <col min="5396" max="5396" width="8.375" style="54" customWidth="1"/>
    <col min="5397" max="5398" width="9.375" style="54" customWidth="1"/>
    <col min="5399" max="5403" width="8.375" style="54" customWidth="1"/>
    <col min="5404" max="5404" width="6.75" style="54" customWidth="1"/>
    <col min="5405" max="5405" width="3.375" style="54" customWidth="1"/>
    <col min="5406" max="5643" width="9.125" style="54"/>
    <col min="5644" max="5645" width="2.375" style="54" customWidth="1"/>
    <col min="5646" max="5646" width="10" style="54" bestFit="1" customWidth="1"/>
    <col min="5647" max="5647" width="15.375" style="54" customWidth="1"/>
    <col min="5648" max="5648" width="4.625" style="54" bestFit="1" customWidth="1"/>
    <col min="5649" max="5649" width="35.375" style="54" customWidth="1"/>
    <col min="5650" max="5650" width="38.375" style="54" customWidth="1"/>
    <col min="5651" max="5651" width="43.625" style="54" customWidth="1"/>
    <col min="5652" max="5652" width="8.375" style="54" customWidth="1"/>
    <col min="5653" max="5654" width="9.375" style="54" customWidth="1"/>
    <col min="5655" max="5659" width="8.375" style="54" customWidth="1"/>
    <col min="5660" max="5660" width="6.75" style="54" customWidth="1"/>
    <col min="5661" max="5661" width="3.375" style="54" customWidth="1"/>
    <col min="5662" max="5899" width="9.125" style="54"/>
    <col min="5900" max="5901" width="2.375" style="54" customWidth="1"/>
    <col min="5902" max="5902" width="10" style="54" bestFit="1" customWidth="1"/>
    <col min="5903" max="5903" width="15.375" style="54" customWidth="1"/>
    <col min="5904" max="5904" width="4.625" style="54" bestFit="1" customWidth="1"/>
    <col min="5905" max="5905" width="35.375" style="54" customWidth="1"/>
    <col min="5906" max="5906" width="38.375" style="54" customWidth="1"/>
    <col min="5907" max="5907" width="43.625" style="54" customWidth="1"/>
    <col min="5908" max="5908" width="8.375" style="54" customWidth="1"/>
    <col min="5909" max="5910" width="9.375" style="54" customWidth="1"/>
    <col min="5911" max="5915" width="8.375" style="54" customWidth="1"/>
    <col min="5916" max="5916" width="6.75" style="54" customWidth="1"/>
    <col min="5917" max="5917" width="3.375" style="54" customWidth="1"/>
    <col min="5918" max="6155" width="9.125" style="54"/>
    <col min="6156" max="6157" width="2.375" style="54" customWidth="1"/>
    <col min="6158" max="6158" width="10" style="54" bestFit="1" customWidth="1"/>
    <col min="6159" max="6159" width="15.375" style="54" customWidth="1"/>
    <col min="6160" max="6160" width="4.625" style="54" bestFit="1" customWidth="1"/>
    <col min="6161" max="6161" width="35.375" style="54" customWidth="1"/>
    <col min="6162" max="6162" width="38.375" style="54" customWidth="1"/>
    <col min="6163" max="6163" width="43.625" style="54" customWidth="1"/>
    <col min="6164" max="6164" width="8.375" style="54" customWidth="1"/>
    <col min="6165" max="6166" width="9.375" style="54" customWidth="1"/>
    <col min="6167" max="6171" width="8.375" style="54" customWidth="1"/>
    <col min="6172" max="6172" width="6.75" style="54" customWidth="1"/>
    <col min="6173" max="6173" width="3.375" style="54" customWidth="1"/>
    <col min="6174" max="6411" width="9.125" style="54"/>
    <col min="6412" max="6413" width="2.375" style="54" customWidth="1"/>
    <col min="6414" max="6414" width="10" style="54" bestFit="1" customWidth="1"/>
    <col min="6415" max="6415" width="15.375" style="54" customWidth="1"/>
    <col min="6416" max="6416" width="4.625" style="54" bestFit="1" customWidth="1"/>
    <col min="6417" max="6417" width="35.375" style="54" customWidth="1"/>
    <col min="6418" max="6418" width="38.375" style="54" customWidth="1"/>
    <col min="6419" max="6419" width="43.625" style="54" customWidth="1"/>
    <col min="6420" max="6420" width="8.375" style="54" customWidth="1"/>
    <col min="6421" max="6422" width="9.375" style="54" customWidth="1"/>
    <col min="6423" max="6427" width="8.375" style="54" customWidth="1"/>
    <col min="6428" max="6428" width="6.75" style="54" customWidth="1"/>
    <col min="6429" max="6429" width="3.375" style="54" customWidth="1"/>
    <col min="6430" max="6667" width="9.125" style="54"/>
    <col min="6668" max="6669" width="2.375" style="54" customWidth="1"/>
    <col min="6670" max="6670" width="10" style="54" bestFit="1" customWidth="1"/>
    <col min="6671" max="6671" width="15.375" style="54" customWidth="1"/>
    <col min="6672" max="6672" width="4.625" style="54" bestFit="1" customWidth="1"/>
    <col min="6673" max="6673" width="35.375" style="54" customWidth="1"/>
    <col min="6674" max="6674" width="38.375" style="54" customWidth="1"/>
    <col min="6675" max="6675" width="43.625" style="54" customWidth="1"/>
    <col min="6676" max="6676" width="8.375" style="54" customWidth="1"/>
    <col min="6677" max="6678" width="9.375" style="54" customWidth="1"/>
    <col min="6679" max="6683" width="8.375" style="54" customWidth="1"/>
    <col min="6684" max="6684" width="6.75" style="54" customWidth="1"/>
    <col min="6685" max="6685" width="3.375" style="54" customWidth="1"/>
    <col min="6686" max="6923" width="9.125" style="54"/>
    <col min="6924" max="6925" width="2.375" style="54" customWidth="1"/>
    <col min="6926" max="6926" width="10" style="54" bestFit="1" customWidth="1"/>
    <col min="6927" max="6927" width="15.375" style="54" customWidth="1"/>
    <col min="6928" max="6928" width="4.625" style="54" bestFit="1" customWidth="1"/>
    <col min="6929" max="6929" width="35.375" style="54" customWidth="1"/>
    <col min="6930" max="6930" width="38.375" style="54" customWidth="1"/>
    <col min="6931" max="6931" width="43.625" style="54" customWidth="1"/>
    <col min="6932" max="6932" width="8.375" style="54" customWidth="1"/>
    <col min="6933" max="6934" width="9.375" style="54" customWidth="1"/>
    <col min="6935" max="6939" width="8.375" style="54" customWidth="1"/>
    <col min="6940" max="6940" width="6.75" style="54" customWidth="1"/>
    <col min="6941" max="6941" width="3.375" style="54" customWidth="1"/>
    <col min="6942" max="7179" width="9.125" style="54"/>
    <col min="7180" max="7181" width="2.375" style="54" customWidth="1"/>
    <col min="7182" max="7182" width="10" style="54" bestFit="1" customWidth="1"/>
    <col min="7183" max="7183" width="15.375" style="54" customWidth="1"/>
    <col min="7184" max="7184" width="4.625" style="54" bestFit="1" customWidth="1"/>
    <col min="7185" max="7185" width="35.375" style="54" customWidth="1"/>
    <col min="7186" max="7186" width="38.375" style="54" customWidth="1"/>
    <col min="7187" max="7187" width="43.625" style="54" customWidth="1"/>
    <col min="7188" max="7188" width="8.375" style="54" customWidth="1"/>
    <col min="7189" max="7190" width="9.375" style="54" customWidth="1"/>
    <col min="7191" max="7195" width="8.375" style="54" customWidth="1"/>
    <col min="7196" max="7196" width="6.75" style="54" customWidth="1"/>
    <col min="7197" max="7197" width="3.375" style="54" customWidth="1"/>
    <col min="7198" max="7435" width="9.125" style="54"/>
    <col min="7436" max="7437" width="2.375" style="54" customWidth="1"/>
    <col min="7438" max="7438" width="10" style="54" bestFit="1" customWidth="1"/>
    <col min="7439" max="7439" width="15.375" style="54" customWidth="1"/>
    <col min="7440" max="7440" width="4.625" style="54" bestFit="1" customWidth="1"/>
    <col min="7441" max="7441" width="35.375" style="54" customWidth="1"/>
    <col min="7442" max="7442" width="38.375" style="54" customWidth="1"/>
    <col min="7443" max="7443" width="43.625" style="54" customWidth="1"/>
    <col min="7444" max="7444" width="8.375" style="54" customWidth="1"/>
    <col min="7445" max="7446" width="9.375" style="54" customWidth="1"/>
    <col min="7447" max="7451" width="8.375" style="54" customWidth="1"/>
    <col min="7452" max="7452" width="6.75" style="54" customWidth="1"/>
    <col min="7453" max="7453" width="3.375" style="54" customWidth="1"/>
    <col min="7454" max="7691" width="9.125" style="54"/>
    <col min="7692" max="7693" width="2.375" style="54" customWidth="1"/>
    <col min="7694" max="7694" width="10" style="54" bestFit="1" customWidth="1"/>
    <col min="7695" max="7695" width="15.375" style="54" customWidth="1"/>
    <col min="7696" max="7696" width="4.625" style="54" bestFit="1" customWidth="1"/>
    <col min="7697" max="7697" width="35.375" style="54" customWidth="1"/>
    <col min="7698" max="7698" width="38.375" style="54" customWidth="1"/>
    <col min="7699" max="7699" width="43.625" style="54" customWidth="1"/>
    <col min="7700" max="7700" width="8.375" style="54" customWidth="1"/>
    <col min="7701" max="7702" width="9.375" style="54" customWidth="1"/>
    <col min="7703" max="7707" width="8.375" style="54" customWidth="1"/>
    <col min="7708" max="7708" width="6.75" style="54" customWidth="1"/>
    <col min="7709" max="7709" width="3.375" style="54" customWidth="1"/>
    <col min="7710" max="7947" width="9.125" style="54"/>
    <col min="7948" max="7949" width="2.375" style="54" customWidth="1"/>
    <col min="7950" max="7950" width="10" style="54" bestFit="1" customWidth="1"/>
    <col min="7951" max="7951" width="15.375" style="54" customWidth="1"/>
    <col min="7952" max="7952" width="4.625" style="54" bestFit="1" customWidth="1"/>
    <col min="7953" max="7953" width="35.375" style="54" customWidth="1"/>
    <col min="7954" max="7954" width="38.375" style="54" customWidth="1"/>
    <col min="7955" max="7955" width="43.625" style="54" customWidth="1"/>
    <col min="7956" max="7956" width="8.375" style="54" customWidth="1"/>
    <col min="7957" max="7958" width="9.375" style="54" customWidth="1"/>
    <col min="7959" max="7963" width="8.375" style="54" customWidth="1"/>
    <col min="7964" max="7964" width="6.75" style="54" customWidth="1"/>
    <col min="7965" max="7965" width="3.375" style="54" customWidth="1"/>
    <col min="7966" max="8203" width="9.125" style="54"/>
    <col min="8204" max="8205" width="2.375" style="54" customWidth="1"/>
    <col min="8206" max="8206" width="10" style="54" bestFit="1" customWidth="1"/>
    <col min="8207" max="8207" width="15.375" style="54" customWidth="1"/>
    <col min="8208" max="8208" width="4.625" style="54" bestFit="1" customWidth="1"/>
    <col min="8209" max="8209" width="35.375" style="54" customWidth="1"/>
    <col min="8210" max="8210" width="38.375" style="54" customWidth="1"/>
    <col min="8211" max="8211" width="43.625" style="54" customWidth="1"/>
    <col min="8212" max="8212" width="8.375" style="54" customWidth="1"/>
    <col min="8213" max="8214" width="9.375" style="54" customWidth="1"/>
    <col min="8215" max="8219" width="8.375" style="54" customWidth="1"/>
    <col min="8220" max="8220" width="6.75" style="54" customWidth="1"/>
    <col min="8221" max="8221" width="3.375" style="54" customWidth="1"/>
    <col min="8222" max="8459" width="9.125" style="54"/>
    <col min="8460" max="8461" width="2.375" style="54" customWidth="1"/>
    <col min="8462" max="8462" width="10" style="54" bestFit="1" customWidth="1"/>
    <col min="8463" max="8463" width="15.375" style="54" customWidth="1"/>
    <col min="8464" max="8464" width="4.625" style="54" bestFit="1" customWidth="1"/>
    <col min="8465" max="8465" width="35.375" style="54" customWidth="1"/>
    <col min="8466" max="8466" width="38.375" style="54" customWidth="1"/>
    <col min="8467" max="8467" width="43.625" style="54" customWidth="1"/>
    <col min="8468" max="8468" width="8.375" style="54" customWidth="1"/>
    <col min="8469" max="8470" width="9.375" style="54" customWidth="1"/>
    <col min="8471" max="8475" width="8.375" style="54" customWidth="1"/>
    <col min="8476" max="8476" width="6.75" style="54" customWidth="1"/>
    <col min="8477" max="8477" width="3.375" style="54" customWidth="1"/>
    <col min="8478" max="8715" width="9.125" style="54"/>
    <col min="8716" max="8717" width="2.375" style="54" customWidth="1"/>
    <col min="8718" max="8718" width="10" style="54" bestFit="1" customWidth="1"/>
    <col min="8719" max="8719" width="15.375" style="54" customWidth="1"/>
    <col min="8720" max="8720" width="4.625" style="54" bestFit="1" customWidth="1"/>
    <col min="8721" max="8721" width="35.375" style="54" customWidth="1"/>
    <col min="8722" max="8722" width="38.375" style="54" customWidth="1"/>
    <col min="8723" max="8723" width="43.625" style="54" customWidth="1"/>
    <col min="8724" max="8724" width="8.375" style="54" customWidth="1"/>
    <col min="8725" max="8726" width="9.375" style="54" customWidth="1"/>
    <col min="8727" max="8731" width="8.375" style="54" customWidth="1"/>
    <col min="8732" max="8732" width="6.75" style="54" customWidth="1"/>
    <col min="8733" max="8733" width="3.375" style="54" customWidth="1"/>
    <col min="8734" max="8971" width="9.125" style="54"/>
    <col min="8972" max="8973" width="2.375" style="54" customWidth="1"/>
    <col min="8974" max="8974" width="10" style="54" bestFit="1" customWidth="1"/>
    <col min="8975" max="8975" width="15.375" style="54" customWidth="1"/>
    <col min="8976" max="8976" width="4.625" style="54" bestFit="1" customWidth="1"/>
    <col min="8977" max="8977" width="35.375" style="54" customWidth="1"/>
    <col min="8978" max="8978" width="38.375" style="54" customWidth="1"/>
    <col min="8979" max="8979" width="43.625" style="54" customWidth="1"/>
    <col min="8980" max="8980" width="8.375" style="54" customWidth="1"/>
    <col min="8981" max="8982" width="9.375" style="54" customWidth="1"/>
    <col min="8983" max="8987" width="8.375" style="54" customWidth="1"/>
    <col min="8988" max="8988" width="6.75" style="54" customWidth="1"/>
    <col min="8989" max="8989" width="3.375" style="54" customWidth="1"/>
    <col min="8990" max="9227" width="9.125" style="54"/>
    <col min="9228" max="9229" width="2.375" style="54" customWidth="1"/>
    <col min="9230" max="9230" width="10" style="54" bestFit="1" customWidth="1"/>
    <col min="9231" max="9231" width="15.375" style="54" customWidth="1"/>
    <col min="9232" max="9232" width="4.625" style="54" bestFit="1" customWidth="1"/>
    <col min="9233" max="9233" width="35.375" style="54" customWidth="1"/>
    <col min="9234" max="9234" width="38.375" style="54" customWidth="1"/>
    <col min="9235" max="9235" width="43.625" style="54" customWidth="1"/>
    <col min="9236" max="9236" width="8.375" style="54" customWidth="1"/>
    <col min="9237" max="9238" width="9.375" style="54" customWidth="1"/>
    <col min="9239" max="9243" width="8.375" style="54" customWidth="1"/>
    <col min="9244" max="9244" width="6.75" style="54" customWidth="1"/>
    <col min="9245" max="9245" width="3.375" style="54" customWidth="1"/>
    <col min="9246" max="9483" width="9.125" style="54"/>
    <col min="9484" max="9485" width="2.375" style="54" customWidth="1"/>
    <col min="9486" max="9486" width="10" style="54" bestFit="1" customWidth="1"/>
    <col min="9487" max="9487" width="15.375" style="54" customWidth="1"/>
    <col min="9488" max="9488" width="4.625" style="54" bestFit="1" customWidth="1"/>
    <col min="9489" max="9489" width="35.375" style="54" customWidth="1"/>
    <col min="9490" max="9490" width="38.375" style="54" customWidth="1"/>
    <col min="9491" max="9491" width="43.625" style="54" customWidth="1"/>
    <col min="9492" max="9492" width="8.375" style="54" customWidth="1"/>
    <col min="9493" max="9494" width="9.375" style="54" customWidth="1"/>
    <col min="9495" max="9499" width="8.375" style="54" customWidth="1"/>
    <col min="9500" max="9500" width="6.75" style="54" customWidth="1"/>
    <col min="9501" max="9501" width="3.375" style="54" customWidth="1"/>
    <col min="9502" max="9739" width="9.125" style="54"/>
    <col min="9740" max="9741" width="2.375" style="54" customWidth="1"/>
    <col min="9742" max="9742" width="10" style="54" bestFit="1" customWidth="1"/>
    <col min="9743" max="9743" width="15.375" style="54" customWidth="1"/>
    <col min="9744" max="9744" width="4.625" style="54" bestFit="1" customWidth="1"/>
    <col min="9745" max="9745" width="35.375" style="54" customWidth="1"/>
    <col min="9746" max="9746" width="38.375" style="54" customWidth="1"/>
    <col min="9747" max="9747" width="43.625" style="54" customWidth="1"/>
    <col min="9748" max="9748" width="8.375" style="54" customWidth="1"/>
    <col min="9749" max="9750" width="9.375" style="54" customWidth="1"/>
    <col min="9751" max="9755" width="8.375" style="54" customWidth="1"/>
    <col min="9756" max="9756" width="6.75" style="54" customWidth="1"/>
    <col min="9757" max="9757" width="3.375" style="54" customWidth="1"/>
    <col min="9758" max="9995" width="9.125" style="54"/>
    <col min="9996" max="9997" width="2.375" style="54" customWidth="1"/>
    <col min="9998" max="9998" width="10" style="54" bestFit="1" customWidth="1"/>
    <col min="9999" max="9999" width="15.375" style="54" customWidth="1"/>
    <col min="10000" max="10000" width="4.625" style="54" bestFit="1" customWidth="1"/>
    <col min="10001" max="10001" width="35.375" style="54" customWidth="1"/>
    <col min="10002" max="10002" width="38.375" style="54" customWidth="1"/>
    <col min="10003" max="10003" width="43.625" style="54" customWidth="1"/>
    <col min="10004" max="10004" width="8.375" style="54" customWidth="1"/>
    <col min="10005" max="10006" width="9.375" style="54" customWidth="1"/>
    <col min="10007" max="10011" width="8.375" style="54" customWidth="1"/>
    <col min="10012" max="10012" width="6.75" style="54" customWidth="1"/>
    <col min="10013" max="10013" width="3.375" style="54" customWidth="1"/>
    <col min="10014" max="10251" width="9.125" style="54"/>
    <col min="10252" max="10253" width="2.375" style="54" customWidth="1"/>
    <col min="10254" max="10254" width="10" style="54" bestFit="1" customWidth="1"/>
    <col min="10255" max="10255" width="15.375" style="54" customWidth="1"/>
    <col min="10256" max="10256" width="4.625" style="54" bestFit="1" customWidth="1"/>
    <col min="10257" max="10257" width="35.375" style="54" customWidth="1"/>
    <col min="10258" max="10258" width="38.375" style="54" customWidth="1"/>
    <col min="10259" max="10259" width="43.625" style="54" customWidth="1"/>
    <col min="10260" max="10260" width="8.375" style="54" customWidth="1"/>
    <col min="10261" max="10262" width="9.375" style="54" customWidth="1"/>
    <col min="10263" max="10267" width="8.375" style="54" customWidth="1"/>
    <col min="10268" max="10268" width="6.75" style="54" customWidth="1"/>
    <col min="10269" max="10269" width="3.375" style="54" customWidth="1"/>
    <col min="10270" max="10507" width="9.125" style="54"/>
    <col min="10508" max="10509" width="2.375" style="54" customWidth="1"/>
    <col min="10510" max="10510" width="10" style="54" bestFit="1" customWidth="1"/>
    <col min="10511" max="10511" width="15.375" style="54" customWidth="1"/>
    <col min="10512" max="10512" width="4.625" style="54" bestFit="1" customWidth="1"/>
    <col min="10513" max="10513" width="35.375" style="54" customWidth="1"/>
    <col min="10514" max="10514" width="38.375" style="54" customWidth="1"/>
    <col min="10515" max="10515" width="43.625" style="54" customWidth="1"/>
    <col min="10516" max="10516" width="8.375" style="54" customWidth="1"/>
    <col min="10517" max="10518" width="9.375" style="54" customWidth="1"/>
    <col min="10519" max="10523" width="8.375" style="54" customWidth="1"/>
    <col min="10524" max="10524" width="6.75" style="54" customWidth="1"/>
    <col min="10525" max="10525" width="3.375" style="54" customWidth="1"/>
    <col min="10526" max="10763" width="9.125" style="54"/>
    <col min="10764" max="10765" width="2.375" style="54" customWidth="1"/>
    <col min="10766" max="10766" width="10" style="54" bestFit="1" customWidth="1"/>
    <col min="10767" max="10767" width="15.375" style="54" customWidth="1"/>
    <col min="10768" max="10768" width="4.625" style="54" bestFit="1" customWidth="1"/>
    <col min="10769" max="10769" width="35.375" style="54" customWidth="1"/>
    <col min="10770" max="10770" width="38.375" style="54" customWidth="1"/>
    <col min="10771" max="10771" width="43.625" style="54" customWidth="1"/>
    <col min="10772" max="10772" width="8.375" style="54" customWidth="1"/>
    <col min="10773" max="10774" width="9.375" style="54" customWidth="1"/>
    <col min="10775" max="10779" width="8.375" style="54" customWidth="1"/>
    <col min="10780" max="10780" width="6.75" style="54" customWidth="1"/>
    <col min="10781" max="10781" width="3.375" style="54" customWidth="1"/>
    <col min="10782" max="11019" width="9.125" style="54"/>
    <col min="11020" max="11021" width="2.375" style="54" customWidth="1"/>
    <col min="11022" max="11022" width="10" style="54" bestFit="1" customWidth="1"/>
    <col min="11023" max="11023" width="15.375" style="54" customWidth="1"/>
    <col min="11024" max="11024" width="4.625" style="54" bestFit="1" customWidth="1"/>
    <col min="11025" max="11025" width="35.375" style="54" customWidth="1"/>
    <col min="11026" max="11026" width="38.375" style="54" customWidth="1"/>
    <col min="11027" max="11027" width="43.625" style="54" customWidth="1"/>
    <col min="11028" max="11028" width="8.375" style="54" customWidth="1"/>
    <col min="11029" max="11030" width="9.375" style="54" customWidth="1"/>
    <col min="11031" max="11035" width="8.375" style="54" customWidth="1"/>
    <col min="11036" max="11036" width="6.75" style="54" customWidth="1"/>
    <col min="11037" max="11037" width="3.375" style="54" customWidth="1"/>
    <col min="11038" max="11275" width="9.125" style="54"/>
    <col min="11276" max="11277" width="2.375" style="54" customWidth="1"/>
    <col min="11278" max="11278" width="10" style="54" bestFit="1" customWidth="1"/>
    <col min="11279" max="11279" width="15.375" style="54" customWidth="1"/>
    <col min="11280" max="11280" width="4.625" style="54" bestFit="1" customWidth="1"/>
    <col min="11281" max="11281" width="35.375" style="54" customWidth="1"/>
    <col min="11282" max="11282" width="38.375" style="54" customWidth="1"/>
    <col min="11283" max="11283" width="43.625" style="54" customWidth="1"/>
    <col min="11284" max="11284" width="8.375" style="54" customWidth="1"/>
    <col min="11285" max="11286" width="9.375" style="54" customWidth="1"/>
    <col min="11287" max="11291" width="8.375" style="54" customWidth="1"/>
    <col min="11292" max="11292" width="6.75" style="54" customWidth="1"/>
    <col min="11293" max="11293" width="3.375" style="54" customWidth="1"/>
    <col min="11294" max="11531" width="9.125" style="54"/>
    <col min="11532" max="11533" width="2.375" style="54" customWidth="1"/>
    <col min="11534" max="11534" width="10" style="54" bestFit="1" customWidth="1"/>
    <col min="11535" max="11535" width="15.375" style="54" customWidth="1"/>
    <col min="11536" max="11536" width="4.625" style="54" bestFit="1" customWidth="1"/>
    <col min="11537" max="11537" width="35.375" style="54" customWidth="1"/>
    <col min="11538" max="11538" width="38.375" style="54" customWidth="1"/>
    <col min="11539" max="11539" width="43.625" style="54" customWidth="1"/>
    <col min="11540" max="11540" width="8.375" style="54" customWidth="1"/>
    <col min="11541" max="11542" width="9.375" style="54" customWidth="1"/>
    <col min="11543" max="11547" width="8.375" style="54" customWidth="1"/>
    <col min="11548" max="11548" width="6.75" style="54" customWidth="1"/>
    <col min="11549" max="11549" width="3.375" style="54" customWidth="1"/>
    <col min="11550" max="11787" width="9.125" style="54"/>
    <col min="11788" max="11789" width="2.375" style="54" customWidth="1"/>
    <col min="11790" max="11790" width="10" style="54" bestFit="1" customWidth="1"/>
    <col min="11791" max="11791" width="15.375" style="54" customWidth="1"/>
    <col min="11792" max="11792" width="4.625" style="54" bestFit="1" customWidth="1"/>
    <col min="11793" max="11793" width="35.375" style="54" customWidth="1"/>
    <col min="11794" max="11794" width="38.375" style="54" customWidth="1"/>
    <col min="11795" max="11795" width="43.625" style="54" customWidth="1"/>
    <col min="11796" max="11796" width="8.375" style="54" customWidth="1"/>
    <col min="11797" max="11798" width="9.375" style="54" customWidth="1"/>
    <col min="11799" max="11803" width="8.375" style="54" customWidth="1"/>
    <col min="11804" max="11804" width="6.75" style="54" customWidth="1"/>
    <col min="11805" max="11805" width="3.375" style="54" customWidth="1"/>
    <col min="11806" max="12043" width="9.125" style="54"/>
    <col min="12044" max="12045" width="2.375" style="54" customWidth="1"/>
    <col min="12046" max="12046" width="10" style="54" bestFit="1" customWidth="1"/>
    <col min="12047" max="12047" width="15.375" style="54" customWidth="1"/>
    <col min="12048" max="12048" width="4.625" style="54" bestFit="1" customWidth="1"/>
    <col min="12049" max="12049" width="35.375" style="54" customWidth="1"/>
    <col min="12050" max="12050" width="38.375" style="54" customWidth="1"/>
    <col min="12051" max="12051" width="43.625" style="54" customWidth="1"/>
    <col min="12052" max="12052" width="8.375" style="54" customWidth="1"/>
    <col min="12053" max="12054" width="9.375" style="54" customWidth="1"/>
    <col min="12055" max="12059" width="8.375" style="54" customWidth="1"/>
    <col min="12060" max="12060" width="6.75" style="54" customWidth="1"/>
    <col min="12061" max="12061" width="3.375" style="54" customWidth="1"/>
    <col min="12062" max="12299" width="9.125" style="54"/>
    <col min="12300" max="12301" width="2.375" style="54" customWidth="1"/>
    <col min="12302" max="12302" width="10" style="54" bestFit="1" customWidth="1"/>
    <col min="12303" max="12303" width="15.375" style="54" customWidth="1"/>
    <col min="12304" max="12304" width="4.625" style="54" bestFit="1" customWidth="1"/>
    <col min="12305" max="12305" width="35.375" style="54" customWidth="1"/>
    <col min="12306" max="12306" width="38.375" style="54" customWidth="1"/>
    <col min="12307" max="12307" width="43.625" style="54" customWidth="1"/>
    <col min="12308" max="12308" width="8.375" style="54" customWidth="1"/>
    <col min="12309" max="12310" width="9.375" style="54" customWidth="1"/>
    <col min="12311" max="12315" width="8.375" style="54" customWidth="1"/>
    <col min="12316" max="12316" width="6.75" style="54" customWidth="1"/>
    <col min="12317" max="12317" width="3.375" style="54" customWidth="1"/>
    <col min="12318" max="12555" width="9.125" style="54"/>
    <col min="12556" max="12557" width="2.375" style="54" customWidth="1"/>
    <col min="12558" max="12558" width="10" style="54" bestFit="1" customWidth="1"/>
    <col min="12559" max="12559" width="15.375" style="54" customWidth="1"/>
    <col min="12560" max="12560" width="4.625" style="54" bestFit="1" customWidth="1"/>
    <col min="12561" max="12561" width="35.375" style="54" customWidth="1"/>
    <col min="12562" max="12562" width="38.375" style="54" customWidth="1"/>
    <col min="12563" max="12563" width="43.625" style="54" customWidth="1"/>
    <col min="12564" max="12564" width="8.375" style="54" customWidth="1"/>
    <col min="12565" max="12566" width="9.375" style="54" customWidth="1"/>
    <col min="12567" max="12571" width="8.375" style="54" customWidth="1"/>
    <col min="12572" max="12572" width="6.75" style="54" customWidth="1"/>
    <col min="12573" max="12573" width="3.375" style="54" customWidth="1"/>
    <col min="12574" max="12811" width="9.125" style="54"/>
    <col min="12812" max="12813" width="2.375" style="54" customWidth="1"/>
    <col min="12814" max="12814" width="10" style="54" bestFit="1" customWidth="1"/>
    <col min="12815" max="12815" width="15.375" style="54" customWidth="1"/>
    <col min="12816" max="12816" width="4.625" style="54" bestFit="1" customWidth="1"/>
    <col min="12817" max="12817" width="35.375" style="54" customWidth="1"/>
    <col min="12818" max="12818" width="38.375" style="54" customWidth="1"/>
    <col min="12819" max="12819" width="43.625" style="54" customWidth="1"/>
    <col min="12820" max="12820" width="8.375" style="54" customWidth="1"/>
    <col min="12821" max="12822" width="9.375" style="54" customWidth="1"/>
    <col min="12823" max="12827" width="8.375" style="54" customWidth="1"/>
    <col min="12828" max="12828" width="6.75" style="54" customWidth="1"/>
    <col min="12829" max="12829" width="3.375" style="54" customWidth="1"/>
    <col min="12830" max="13067" width="9.125" style="54"/>
    <col min="13068" max="13069" width="2.375" style="54" customWidth="1"/>
    <col min="13070" max="13070" width="10" style="54" bestFit="1" customWidth="1"/>
    <col min="13071" max="13071" width="15.375" style="54" customWidth="1"/>
    <col min="13072" max="13072" width="4.625" style="54" bestFit="1" customWidth="1"/>
    <col min="13073" max="13073" width="35.375" style="54" customWidth="1"/>
    <col min="13074" max="13074" width="38.375" style="54" customWidth="1"/>
    <col min="13075" max="13075" width="43.625" style="54" customWidth="1"/>
    <col min="13076" max="13076" width="8.375" style="54" customWidth="1"/>
    <col min="13077" max="13078" width="9.375" style="54" customWidth="1"/>
    <col min="13079" max="13083" width="8.375" style="54" customWidth="1"/>
    <col min="13084" max="13084" width="6.75" style="54" customWidth="1"/>
    <col min="13085" max="13085" width="3.375" style="54" customWidth="1"/>
    <col min="13086" max="13323" width="9.125" style="54"/>
    <col min="13324" max="13325" width="2.375" style="54" customWidth="1"/>
    <col min="13326" max="13326" width="10" style="54" bestFit="1" customWidth="1"/>
    <col min="13327" max="13327" width="15.375" style="54" customWidth="1"/>
    <col min="13328" max="13328" width="4.625" style="54" bestFit="1" customWidth="1"/>
    <col min="13329" max="13329" width="35.375" style="54" customWidth="1"/>
    <col min="13330" max="13330" width="38.375" style="54" customWidth="1"/>
    <col min="13331" max="13331" width="43.625" style="54" customWidth="1"/>
    <col min="13332" max="13332" width="8.375" style="54" customWidth="1"/>
    <col min="13333" max="13334" width="9.375" style="54" customWidth="1"/>
    <col min="13335" max="13339" width="8.375" style="54" customWidth="1"/>
    <col min="13340" max="13340" width="6.75" style="54" customWidth="1"/>
    <col min="13341" max="13341" width="3.375" style="54" customWidth="1"/>
    <col min="13342" max="13579" width="9.125" style="54"/>
    <col min="13580" max="13581" width="2.375" style="54" customWidth="1"/>
    <col min="13582" max="13582" width="10" style="54" bestFit="1" customWidth="1"/>
    <col min="13583" max="13583" width="15.375" style="54" customWidth="1"/>
    <col min="13584" max="13584" width="4.625" style="54" bestFit="1" customWidth="1"/>
    <col min="13585" max="13585" width="35.375" style="54" customWidth="1"/>
    <col min="13586" max="13586" width="38.375" style="54" customWidth="1"/>
    <col min="13587" max="13587" width="43.625" style="54" customWidth="1"/>
    <col min="13588" max="13588" width="8.375" style="54" customWidth="1"/>
    <col min="13589" max="13590" width="9.375" style="54" customWidth="1"/>
    <col min="13591" max="13595" width="8.375" style="54" customWidth="1"/>
    <col min="13596" max="13596" width="6.75" style="54" customWidth="1"/>
    <col min="13597" max="13597" width="3.375" style="54" customWidth="1"/>
    <col min="13598" max="13835" width="9.125" style="54"/>
    <col min="13836" max="13837" width="2.375" style="54" customWidth="1"/>
    <col min="13838" max="13838" width="10" style="54" bestFit="1" customWidth="1"/>
    <col min="13839" max="13839" width="15.375" style="54" customWidth="1"/>
    <col min="13840" max="13840" width="4.625" style="54" bestFit="1" customWidth="1"/>
    <col min="13841" max="13841" width="35.375" style="54" customWidth="1"/>
    <col min="13842" max="13842" width="38.375" style="54" customWidth="1"/>
    <col min="13843" max="13843" width="43.625" style="54" customWidth="1"/>
    <col min="13844" max="13844" width="8.375" style="54" customWidth="1"/>
    <col min="13845" max="13846" width="9.375" style="54" customWidth="1"/>
    <col min="13847" max="13851" width="8.375" style="54" customWidth="1"/>
    <col min="13852" max="13852" width="6.75" style="54" customWidth="1"/>
    <col min="13853" max="13853" width="3.375" style="54" customWidth="1"/>
    <col min="13854" max="14091" width="9.125" style="54"/>
    <col min="14092" max="14093" width="2.375" style="54" customWidth="1"/>
    <col min="14094" max="14094" width="10" style="54" bestFit="1" customWidth="1"/>
    <col min="14095" max="14095" width="15.375" style="54" customWidth="1"/>
    <col min="14096" max="14096" width="4.625" style="54" bestFit="1" customWidth="1"/>
    <col min="14097" max="14097" width="35.375" style="54" customWidth="1"/>
    <col min="14098" max="14098" width="38.375" style="54" customWidth="1"/>
    <col min="14099" max="14099" width="43.625" style="54" customWidth="1"/>
    <col min="14100" max="14100" width="8.375" style="54" customWidth="1"/>
    <col min="14101" max="14102" width="9.375" style="54" customWidth="1"/>
    <col min="14103" max="14107" width="8.375" style="54" customWidth="1"/>
    <col min="14108" max="14108" width="6.75" style="54" customWidth="1"/>
    <col min="14109" max="14109" width="3.375" style="54" customWidth="1"/>
    <col min="14110" max="14347" width="9.125" style="54"/>
    <col min="14348" max="14349" width="2.375" style="54" customWidth="1"/>
    <col min="14350" max="14350" width="10" style="54" bestFit="1" customWidth="1"/>
    <col min="14351" max="14351" width="15.375" style="54" customWidth="1"/>
    <col min="14352" max="14352" width="4.625" style="54" bestFit="1" customWidth="1"/>
    <col min="14353" max="14353" width="35.375" style="54" customWidth="1"/>
    <col min="14354" max="14354" width="38.375" style="54" customWidth="1"/>
    <col min="14355" max="14355" width="43.625" style="54" customWidth="1"/>
    <col min="14356" max="14356" width="8.375" style="54" customWidth="1"/>
    <col min="14357" max="14358" width="9.375" style="54" customWidth="1"/>
    <col min="14359" max="14363" width="8.375" style="54" customWidth="1"/>
    <col min="14364" max="14364" width="6.75" style="54" customWidth="1"/>
    <col min="14365" max="14365" width="3.375" style="54" customWidth="1"/>
    <col min="14366" max="14603" width="9.125" style="54"/>
    <col min="14604" max="14605" width="2.375" style="54" customWidth="1"/>
    <col min="14606" max="14606" width="10" style="54" bestFit="1" customWidth="1"/>
    <col min="14607" max="14607" width="15.375" style="54" customWidth="1"/>
    <col min="14608" max="14608" width="4.625" style="54" bestFit="1" customWidth="1"/>
    <col min="14609" max="14609" width="35.375" style="54" customWidth="1"/>
    <col min="14610" max="14610" width="38.375" style="54" customWidth="1"/>
    <col min="14611" max="14611" width="43.625" style="54" customWidth="1"/>
    <col min="14612" max="14612" width="8.375" style="54" customWidth="1"/>
    <col min="14613" max="14614" width="9.375" style="54" customWidth="1"/>
    <col min="14615" max="14619" width="8.375" style="54" customWidth="1"/>
    <col min="14620" max="14620" width="6.75" style="54" customWidth="1"/>
    <col min="14621" max="14621" width="3.375" style="54" customWidth="1"/>
    <col min="14622" max="14859" width="9.125" style="54"/>
    <col min="14860" max="14861" width="2.375" style="54" customWidth="1"/>
    <col min="14862" max="14862" width="10" style="54" bestFit="1" customWidth="1"/>
    <col min="14863" max="14863" width="15.375" style="54" customWidth="1"/>
    <col min="14864" max="14864" width="4.625" style="54" bestFit="1" customWidth="1"/>
    <col min="14865" max="14865" width="35.375" style="54" customWidth="1"/>
    <col min="14866" max="14866" width="38.375" style="54" customWidth="1"/>
    <col min="14867" max="14867" width="43.625" style="54" customWidth="1"/>
    <col min="14868" max="14868" width="8.375" style="54" customWidth="1"/>
    <col min="14869" max="14870" width="9.375" style="54" customWidth="1"/>
    <col min="14871" max="14875" width="8.375" style="54" customWidth="1"/>
    <col min="14876" max="14876" width="6.75" style="54" customWidth="1"/>
    <col min="14877" max="14877" width="3.375" style="54" customWidth="1"/>
    <col min="14878" max="15115" width="9.125" style="54"/>
    <col min="15116" max="15117" width="2.375" style="54" customWidth="1"/>
    <col min="15118" max="15118" width="10" style="54" bestFit="1" customWidth="1"/>
    <col min="15119" max="15119" width="15.375" style="54" customWidth="1"/>
    <col min="15120" max="15120" width="4.625" style="54" bestFit="1" customWidth="1"/>
    <col min="15121" max="15121" width="35.375" style="54" customWidth="1"/>
    <col min="15122" max="15122" width="38.375" style="54" customWidth="1"/>
    <col min="15123" max="15123" width="43.625" style="54" customWidth="1"/>
    <col min="15124" max="15124" width="8.375" style="54" customWidth="1"/>
    <col min="15125" max="15126" width="9.375" style="54" customWidth="1"/>
    <col min="15127" max="15131" width="8.375" style="54" customWidth="1"/>
    <col min="15132" max="15132" width="6.75" style="54" customWidth="1"/>
    <col min="15133" max="15133" width="3.375" style="54" customWidth="1"/>
    <col min="15134" max="15371" width="9.125" style="54"/>
    <col min="15372" max="15373" width="2.375" style="54" customWidth="1"/>
    <col min="15374" max="15374" width="10" style="54" bestFit="1" customWidth="1"/>
    <col min="15375" max="15375" width="15.375" style="54" customWidth="1"/>
    <col min="15376" max="15376" width="4.625" style="54" bestFit="1" customWidth="1"/>
    <col min="15377" max="15377" width="35.375" style="54" customWidth="1"/>
    <col min="15378" max="15378" width="38.375" style="54" customWidth="1"/>
    <col min="15379" max="15379" width="43.625" style="54" customWidth="1"/>
    <col min="15380" max="15380" width="8.375" style="54" customWidth="1"/>
    <col min="15381" max="15382" width="9.375" style="54" customWidth="1"/>
    <col min="15383" max="15387" width="8.375" style="54" customWidth="1"/>
    <col min="15388" max="15388" width="6.75" style="54" customWidth="1"/>
    <col min="15389" max="15389" width="3.375" style="54" customWidth="1"/>
    <col min="15390" max="15627" width="9.125" style="54"/>
    <col min="15628" max="15629" width="2.375" style="54" customWidth="1"/>
    <col min="15630" max="15630" width="10" style="54" bestFit="1" customWidth="1"/>
    <col min="15631" max="15631" width="15.375" style="54" customWidth="1"/>
    <col min="15632" max="15632" width="4.625" style="54" bestFit="1" customWidth="1"/>
    <col min="15633" max="15633" width="35.375" style="54" customWidth="1"/>
    <col min="15634" max="15634" width="38.375" style="54" customWidth="1"/>
    <col min="15635" max="15635" width="43.625" style="54" customWidth="1"/>
    <col min="15636" max="15636" width="8.375" style="54" customWidth="1"/>
    <col min="15637" max="15638" width="9.375" style="54" customWidth="1"/>
    <col min="15639" max="15643" width="8.375" style="54" customWidth="1"/>
    <col min="15644" max="15644" width="6.75" style="54" customWidth="1"/>
    <col min="15645" max="15645" width="3.375" style="54" customWidth="1"/>
    <col min="15646" max="15883" width="9.125" style="54"/>
    <col min="15884" max="15885" width="2.375" style="54" customWidth="1"/>
    <col min="15886" max="15886" width="10" style="54" bestFit="1" customWidth="1"/>
    <col min="15887" max="15887" width="15.375" style="54" customWidth="1"/>
    <col min="15888" max="15888" width="4.625" style="54" bestFit="1" customWidth="1"/>
    <col min="15889" max="15889" width="35.375" style="54" customWidth="1"/>
    <col min="15890" max="15890" width="38.375" style="54" customWidth="1"/>
    <col min="15891" max="15891" width="43.625" style="54" customWidth="1"/>
    <col min="15892" max="15892" width="8.375" style="54" customWidth="1"/>
    <col min="15893" max="15894" width="9.375" style="54" customWidth="1"/>
    <col min="15895" max="15899" width="8.375" style="54" customWidth="1"/>
    <col min="15900" max="15900" width="6.75" style="54" customWidth="1"/>
    <col min="15901" max="15901" width="3.375" style="54" customWidth="1"/>
    <col min="15902" max="16139" width="9.125" style="54"/>
    <col min="16140" max="16141" width="2.375" style="54" customWidth="1"/>
    <col min="16142" max="16142" width="10" style="54" bestFit="1" customWidth="1"/>
    <col min="16143" max="16143" width="15.375" style="54" customWidth="1"/>
    <col min="16144" max="16144" width="4.625" style="54" bestFit="1" customWidth="1"/>
    <col min="16145" max="16145" width="35.375" style="54" customWidth="1"/>
    <col min="16146" max="16146" width="38.375" style="54" customWidth="1"/>
    <col min="16147" max="16147" width="43.625" style="54" customWidth="1"/>
    <col min="16148" max="16148" width="8.375" style="54" customWidth="1"/>
    <col min="16149" max="16150" width="9.375" style="54" customWidth="1"/>
    <col min="16151" max="16155" width="8.375" style="54" customWidth="1"/>
    <col min="16156" max="16156" width="6.75" style="54" customWidth="1"/>
    <col min="16157" max="16157" width="3.375" style="54" customWidth="1"/>
    <col min="16158" max="16384" width="9.125" style="54"/>
  </cols>
  <sheetData>
    <row r="1" spans="2:28" ht="11.25" customHeight="1" thickBot="1"/>
    <row r="2" spans="2:28" ht="10.5" customHeight="1" thickTop="1" thickBot="1">
      <c r="B2" s="57"/>
      <c r="C2" s="83"/>
      <c r="D2" s="102"/>
      <c r="E2" s="58"/>
      <c r="F2" s="59"/>
      <c r="G2" s="59"/>
      <c r="H2" s="59"/>
      <c r="I2" s="59"/>
      <c r="J2" s="59"/>
      <c r="K2" s="59"/>
      <c r="L2" s="59"/>
      <c r="M2" s="59"/>
      <c r="N2" s="59"/>
      <c r="O2" s="59"/>
      <c r="P2" s="59"/>
      <c r="Q2" s="59"/>
      <c r="R2" s="59"/>
      <c r="S2" s="59"/>
      <c r="T2" s="59"/>
      <c r="U2" s="59"/>
      <c r="V2" s="59"/>
      <c r="W2" s="59"/>
      <c r="X2" s="59"/>
      <c r="Y2" s="59"/>
      <c r="Z2" s="59"/>
      <c r="AA2" s="59"/>
      <c r="AB2" s="60"/>
    </row>
    <row r="3" spans="2:28" ht="25.5" customHeight="1" thickBot="1">
      <c r="B3" s="61"/>
      <c r="C3" s="254" t="s">
        <v>20</v>
      </c>
      <c r="D3" s="255"/>
      <c r="E3" s="255"/>
      <c r="F3" s="255"/>
      <c r="G3" s="255"/>
      <c r="H3" s="255"/>
      <c r="I3" s="255"/>
      <c r="J3" s="255"/>
      <c r="K3" s="255"/>
      <c r="L3" s="255"/>
      <c r="M3" s="255"/>
      <c r="N3" s="255"/>
      <c r="O3" s="255"/>
      <c r="P3" s="255"/>
      <c r="Q3" s="255"/>
      <c r="R3" s="255"/>
      <c r="S3" s="255"/>
      <c r="T3" s="255"/>
      <c r="U3" s="255"/>
      <c r="V3" s="255"/>
      <c r="W3" s="255"/>
      <c r="X3" s="255"/>
      <c r="Y3" s="255"/>
      <c r="Z3" s="255"/>
      <c r="AA3" s="255"/>
      <c r="AB3" s="62"/>
    </row>
    <row r="4" spans="2:28" ht="12.75" customHeight="1" thickBot="1">
      <c r="B4" s="61"/>
      <c r="C4" s="84"/>
      <c r="D4" s="104"/>
      <c r="E4" s="63"/>
      <c r="F4" s="64"/>
      <c r="G4" s="64"/>
      <c r="H4" s="64"/>
      <c r="I4" s="64"/>
      <c r="J4" s="64"/>
      <c r="K4" s="64"/>
      <c r="L4" s="64"/>
      <c r="M4" s="64"/>
      <c r="N4" s="64"/>
      <c r="O4" s="64"/>
      <c r="P4" s="64"/>
      <c r="Q4" s="64"/>
      <c r="R4" s="64"/>
      <c r="S4" s="64"/>
      <c r="T4" s="64"/>
      <c r="U4" s="64"/>
      <c r="V4" s="64"/>
      <c r="W4" s="64"/>
      <c r="X4" s="64"/>
      <c r="Y4" s="64"/>
      <c r="Z4" s="64"/>
      <c r="AA4" s="64"/>
      <c r="AB4" s="62"/>
    </row>
    <row r="5" spans="2:28" ht="15.75">
      <c r="B5" s="61"/>
      <c r="C5" s="65" t="s">
        <v>13</v>
      </c>
      <c r="D5" s="334" t="s">
        <v>486</v>
      </c>
      <c r="E5" s="63"/>
      <c r="F5" s="64"/>
      <c r="G5" s="64"/>
      <c r="H5" s="64"/>
      <c r="I5" s="64"/>
      <c r="J5" s="64"/>
      <c r="K5" s="64"/>
      <c r="L5" s="64"/>
      <c r="M5" s="64"/>
      <c r="N5" s="64"/>
      <c r="O5" s="64"/>
      <c r="P5" s="64"/>
      <c r="Q5" s="64"/>
      <c r="R5" s="64"/>
      <c r="S5" s="64"/>
      <c r="T5" s="64"/>
      <c r="U5" s="64"/>
      <c r="V5" s="64"/>
      <c r="W5" s="64"/>
      <c r="X5" s="64"/>
      <c r="Y5" s="64"/>
      <c r="Z5" s="64"/>
      <c r="AA5" s="64"/>
      <c r="AB5" s="62"/>
    </row>
    <row r="6" spans="2:28" ht="16.5" thickBot="1">
      <c r="B6" s="61"/>
      <c r="C6" s="66" t="s">
        <v>31</v>
      </c>
      <c r="D6" s="101"/>
      <c r="E6" s="63"/>
      <c r="F6" s="64"/>
      <c r="G6" s="64"/>
      <c r="H6" s="64"/>
      <c r="I6" s="64"/>
      <c r="J6" s="64"/>
      <c r="K6" s="64"/>
      <c r="L6" s="64"/>
      <c r="M6" s="64"/>
      <c r="N6" s="64"/>
      <c r="O6" s="64"/>
      <c r="P6" s="64"/>
      <c r="Q6" s="64"/>
      <c r="R6" s="64"/>
      <c r="S6" s="64"/>
      <c r="T6" s="64"/>
      <c r="U6" s="64"/>
      <c r="V6" s="64"/>
      <c r="W6" s="64"/>
      <c r="X6" s="64"/>
      <c r="Y6" s="64"/>
      <c r="Z6" s="64"/>
      <c r="AA6" s="64"/>
      <c r="AB6" s="62"/>
    </row>
    <row r="7" spans="2:28" ht="19.5" customHeight="1" thickBot="1">
      <c r="B7" s="61"/>
      <c r="C7" s="84"/>
      <c r="D7" s="104"/>
      <c r="E7" s="63"/>
      <c r="F7" s="64"/>
      <c r="G7" s="64"/>
      <c r="H7" s="64"/>
      <c r="I7" s="159" t="s">
        <v>46</v>
      </c>
      <c r="J7" s="241"/>
      <c r="K7" s="241"/>
      <c r="L7" s="241"/>
      <c r="M7" s="241"/>
      <c r="N7" s="241"/>
      <c r="O7" s="241"/>
      <c r="P7" s="241"/>
      <c r="Q7" s="241"/>
      <c r="R7" s="241"/>
      <c r="S7" s="241"/>
      <c r="T7" s="241"/>
      <c r="U7" s="241"/>
      <c r="V7" s="241"/>
      <c r="W7" s="241"/>
      <c r="X7" s="241"/>
      <c r="Y7" s="241"/>
      <c r="Z7" s="241"/>
      <c r="AA7" s="241"/>
      <c r="AB7" s="62"/>
    </row>
    <row r="8" spans="2:28" ht="83.25" customHeight="1" thickBot="1">
      <c r="B8" s="61"/>
      <c r="C8" s="435" t="s">
        <v>14</v>
      </c>
      <c r="D8" s="438" t="s">
        <v>15</v>
      </c>
      <c r="E8" s="179"/>
      <c r="F8" s="441" t="s">
        <v>21</v>
      </c>
      <c r="G8" s="441" t="s">
        <v>22</v>
      </c>
      <c r="H8" s="444" t="s">
        <v>127</v>
      </c>
      <c r="I8" s="307" t="s">
        <v>305</v>
      </c>
      <c r="J8" s="307" t="s">
        <v>510</v>
      </c>
      <c r="K8" s="147" t="s">
        <v>306</v>
      </c>
      <c r="L8" s="307" t="s">
        <v>565</v>
      </c>
      <c r="M8" s="307" t="s">
        <v>505</v>
      </c>
      <c r="N8" s="307" t="s">
        <v>542</v>
      </c>
      <c r="O8" s="307" t="s">
        <v>544</v>
      </c>
      <c r="P8" s="307" t="s">
        <v>506</v>
      </c>
      <c r="Q8" s="147" t="s">
        <v>295</v>
      </c>
      <c r="R8" s="147" t="s">
        <v>297</v>
      </c>
      <c r="S8" s="147" t="s">
        <v>307</v>
      </c>
      <c r="T8" s="147" t="s">
        <v>308</v>
      </c>
      <c r="U8" s="147" t="s">
        <v>66</v>
      </c>
      <c r="V8" s="307" t="s">
        <v>570</v>
      </c>
      <c r="W8" s="307" t="s">
        <v>498</v>
      </c>
      <c r="X8" s="307" t="s">
        <v>499</v>
      </c>
      <c r="Y8" s="404" t="s">
        <v>619</v>
      </c>
      <c r="Z8" s="404" t="s">
        <v>618</v>
      </c>
      <c r="AA8" s="147"/>
      <c r="AB8" s="62"/>
    </row>
    <row r="9" spans="2:28" s="55" customFormat="1" ht="13.5" thickBot="1">
      <c r="B9" s="67"/>
      <c r="C9" s="436"/>
      <c r="D9" s="439"/>
      <c r="E9" s="180"/>
      <c r="F9" s="442"/>
      <c r="G9" s="442"/>
      <c r="H9" s="445"/>
      <c r="I9" s="144"/>
      <c r="J9" s="256"/>
      <c r="K9" s="256"/>
      <c r="L9" s="144"/>
      <c r="M9" s="144"/>
      <c r="N9" s="144"/>
      <c r="O9" s="144"/>
      <c r="P9" s="144"/>
      <c r="Q9" s="144"/>
      <c r="R9" s="144"/>
      <c r="S9" s="256"/>
      <c r="T9" s="256"/>
      <c r="U9" s="256"/>
      <c r="V9" s="256"/>
      <c r="W9" s="256"/>
      <c r="X9" s="256"/>
      <c r="Y9" s="256"/>
      <c r="Z9" s="256"/>
      <c r="AA9" s="256"/>
      <c r="AB9" s="68"/>
    </row>
    <row r="10" spans="2:28" ht="15.75" customHeight="1" thickBot="1">
      <c r="B10" s="61"/>
      <c r="C10" s="437"/>
      <c r="D10" s="440"/>
      <c r="E10" s="181" t="s">
        <v>23</v>
      </c>
      <c r="F10" s="443"/>
      <c r="G10" s="443"/>
      <c r="H10" s="446"/>
      <c r="I10" s="426" t="s">
        <v>298</v>
      </c>
      <c r="J10" s="454"/>
      <c r="K10" s="428"/>
      <c r="L10" s="426" t="s">
        <v>299</v>
      </c>
      <c r="M10" s="427"/>
      <c r="N10" s="427"/>
      <c r="O10" s="427"/>
      <c r="P10" s="427"/>
      <c r="Q10" s="428"/>
      <c r="R10" s="426" t="s">
        <v>300</v>
      </c>
      <c r="S10" s="454"/>
      <c r="T10" s="454"/>
      <c r="U10" s="454"/>
      <c r="V10" s="347"/>
      <c r="W10" s="452" t="s">
        <v>301</v>
      </c>
      <c r="X10" s="453"/>
      <c r="Y10" s="452" t="s">
        <v>634</v>
      </c>
      <c r="Z10" s="453"/>
      <c r="AA10" s="253"/>
      <c r="AB10" s="62"/>
    </row>
    <row r="11" spans="2:28" s="72" customFormat="1" ht="18.75">
      <c r="B11" s="69"/>
      <c r="C11" s="451" t="s">
        <v>36</v>
      </c>
      <c r="D11" s="296" t="s">
        <v>509</v>
      </c>
      <c r="E11" s="292">
        <v>1</v>
      </c>
      <c r="F11" s="252" t="s">
        <v>594</v>
      </c>
      <c r="G11" s="357" t="s">
        <v>592</v>
      </c>
      <c r="H11" s="269" t="s">
        <v>421</v>
      </c>
      <c r="I11" s="212" t="s">
        <v>33</v>
      </c>
      <c r="J11" s="212" t="s">
        <v>33</v>
      </c>
      <c r="K11" s="212" t="s">
        <v>33</v>
      </c>
      <c r="L11" s="212" t="s">
        <v>33</v>
      </c>
      <c r="M11" s="212" t="s">
        <v>33</v>
      </c>
      <c r="N11" s="212"/>
      <c r="O11" s="212"/>
      <c r="P11" s="212" t="s">
        <v>33</v>
      </c>
      <c r="Q11" s="212" t="s">
        <v>33</v>
      </c>
      <c r="R11" s="360" t="s">
        <v>33</v>
      </c>
      <c r="S11" s="360"/>
      <c r="T11" s="360" t="s">
        <v>33</v>
      </c>
      <c r="U11" s="360" t="s">
        <v>33</v>
      </c>
      <c r="V11" s="212"/>
      <c r="W11" s="212"/>
      <c r="X11" s="212" t="s">
        <v>33</v>
      </c>
      <c r="Y11" s="212"/>
      <c r="Z11" s="212"/>
      <c r="AA11" s="391"/>
      <c r="AB11" s="71"/>
    </row>
    <row r="12" spans="2:28" s="72" customFormat="1" ht="18.75">
      <c r="B12" s="69"/>
      <c r="C12" s="424"/>
      <c r="D12" s="303" t="s">
        <v>593</v>
      </c>
      <c r="E12" s="322">
        <v>1</v>
      </c>
      <c r="F12" s="358" t="s">
        <v>575</v>
      </c>
      <c r="G12" s="274"/>
      <c r="H12" s="269" t="s">
        <v>421</v>
      </c>
      <c r="I12" s="212"/>
      <c r="J12" s="212"/>
      <c r="K12" s="212"/>
      <c r="L12" s="212"/>
      <c r="M12" s="212"/>
      <c r="N12" s="212"/>
      <c r="O12" s="212"/>
      <c r="P12" s="212"/>
      <c r="Q12" s="212"/>
      <c r="R12" s="212" t="s">
        <v>33</v>
      </c>
      <c r="S12" s="212"/>
      <c r="T12" s="212" t="s">
        <v>33</v>
      </c>
      <c r="U12" s="212" t="s">
        <v>33</v>
      </c>
      <c r="V12" s="212" t="s">
        <v>33</v>
      </c>
      <c r="W12" s="212"/>
      <c r="X12" s="312"/>
      <c r="Y12" s="312"/>
      <c r="Z12" s="312"/>
      <c r="AA12" s="354"/>
      <c r="AB12" s="71"/>
    </row>
    <row r="13" spans="2:28" s="72" customFormat="1" ht="18.75">
      <c r="B13" s="69"/>
      <c r="C13" s="424"/>
      <c r="D13" s="303" t="s">
        <v>589</v>
      </c>
      <c r="E13" s="322">
        <v>1</v>
      </c>
      <c r="F13" s="358" t="s">
        <v>590</v>
      </c>
      <c r="G13" s="274"/>
      <c r="H13" s="353" t="s">
        <v>591</v>
      </c>
      <c r="I13" s="212"/>
      <c r="J13" s="212"/>
      <c r="K13" s="212"/>
      <c r="L13" s="212"/>
      <c r="M13" s="212"/>
      <c r="N13" s="212"/>
      <c r="O13" s="212"/>
      <c r="P13" s="212"/>
      <c r="Q13" s="212"/>
      <c r="R13" s="212"/>
      <c r="S13" s="212" t="s">
        <v>33</v>
      </c>
      <c r="T13" s="212"/>
      <c r="U13" s="212"/>
      <c r="V13" s="212"/>
      <c r="W13" s="212"/>
      <c r="X13" s="312"/>
      <c r="Y13" s="312"/>
      <c r="Z13" s="312"/>
      <c r="AA13" s="354"/>
      <c r="AB13" s="71"/>
    </row>
    <row r="14" spans="2:28" s="72" customFormat="1" ht="18.75">
      <c r="B14" s="69"/>
      <c r="C14" s="424"/>
      <c r="D14" s="296" t="s">
        <v>511</v>
      </c>
      <c r="E14" s="292">
        <v>1</v>
      </c>
      <c r="F14" s="252" t="s">
        <v>422</v>
      </c>
      <c r="G14" s="359" t="s">
        <v>423</v>
      </c>
      <c r="H14" s="269" t="s">
        <v>421</v>
      </c>
      <c r="I14" s="212"/>
      <c r="J14" s="212"/>
      <c r="K14" s="212"/>
      <c r="L14" s="212"/>
      <c r="M14" s="212"/>
      <c r="N14" s="212" t="s">
        <v>33</v>
      </c>
      <c r="O14" s="212" t="s">
        <v>33</v>
      </c>
      <c r="P14" s="212"/>
      <c r="Q14" s="212"/>
      <c r="R14" s="212"/>
      <c r="S14" s="360" t="s">
        <v>33</v>
      </c>
      <c r="T14" s="212"/>
      <c r="U14" s="212"/>
      <c r="V14" s="212"/>
      <c r="W14" s="212" t="s">
        <v>33</v>
      </c>
      <c r="X14" s="312"/>
      <c r="Y14" s="312"/>
      <c r="Z14" s="312"/>
      <c r="AA14" s="354"/>
      <c r="AB14" s="71"/>
    </row>
    <row r="15" spans="2:28" s="72" customFormat="1" ht="18.75">
      <c r="B15" s="69"/>
      <c r="C15" s="424"/>
      <c r="D15" s="396" t="s">
        <v>630</v>
      </c>
      <c r="E15" s="397">
        <v>1</v>
      </c>
      <c r="F15" s="398" t="s">
        <v>631</v>
      </c>
      <c r="G15" s="399"/>
      <c r="H15" s="269" t="s">
        <v>421</v>
      </c>
      <c r="I15" s="212"/>
      <c r="J15" s="212"/>
      <c r="K15" s="212"/>
      <c r="L15" s="212"/>
      <c r="M15" s="212"/>
      <c r="N15" s="212"/>
      <c r="O15" s="212"/>
      <c r="P15" s="212"/>
      <c r="Q15" s="212"/>
      <c r="R15" s="212"/>
      <c r="S15" s="360"/>
      <c r="T15" s="212"/>
      <c r="U15" s="212"/>
      <c r="V15" s="212"/>
      <c r="W15" s="212"/>
      <c r="X15" s="312"/>
      <c r="Y15" s="312"/>
      <c r="Z15" s="312" t="s">
        <v>33</v>
      </c>
      <c r="AA15" s="354"/>
      <c r="AB15" s="71"/>
    </row>
    <row r="16" spans="2:28" s="72" customFormat="1" ht="18.75">
      <c r="B16" s="69"/>
      <c r="C16" s="425"/>
      <c r="D16" s="396" t="s">
        <v>622</v>
      </c>
      <c r="E16" s="397">
        <v>1</v>
      </c>
      <c r="F16" s="398" t="s">
        <v>623</v>
      </c>
      <c r="G16" s="399"/>
      <c r="H16" s="269" t="s">
        <v>421</v>
      </c>
      <c r="I16" s="212"/>
      <c r="J16" s="212"/>
      <c r="K16" s="212"/>
      <c r="L16" s="212"/>
      <c r="M16" s="212"/>
      <c r="N16" s="212"/>
      <c r="O16" s="212"/>
      <c r="P16" s="212"/>
      <c r="Q16" s="212"/>
      <c r="R16" s="212"/>
      <c r="S16" s="360"/>
      <c r="T16" s="212"/>
      <c r="U16" s="212"/>
      <c r="V16" s="212"/>
      <c r="W16" s="212"/>
      <c r="X16" s="312"/>
      <c r="Y16" s="312" t="s">
        <v>33</v>
      </c>
      <c r="Z16" s="312"/>
      <c r="AA16" s="354"/>
      <c r="AB16" s="71"/>
    </row>
    <row r="17" spans="2:28" s="72" customFormat="1" ht="18.75">
      <c r="B17" s="69"/>
      <c r="C17" s="423" t="s">
        <v>461</v>
      </c>
      <c r="D17" s="205">
        <v>15016349002</v>
      </c>
      <c r="E17" s="139">
        <v>1</v>
      </c>
      <c r="F17" s="178" t="s">
        <v>98</v>
      </c>
      <c r="G17" s="178"/>
      <c r="H17" s="182" t="s">
        <v>44</v>
      </c>
      <c r="I17" s="212" t="s">
        <v>33</v>
      </c>
      <c r="J17" s="212" t="s">
        <v>33</v>
      </c>
      <c r="K17" s="167" t="s">
        <v>33</v>
      </c>
      <c r="L17" s="212" t="s">
        <v>33</v>
      </c>
      <c r="M17" s="212" t="s">
        <v>33</v>
      </c>
      <c r="N17" s="212"/>
      <c r="O17" s="212"/>
      <c r="P17" s="212" t="s">
        <v>33</v>
      </c>
      <c r="Q17" s="212" t="s">
        <v>33</v>
      </c>
      <c r="R17" s="212" t="s">
        <v>33</v>
      </c>
      <c r="S17" s="212"/>
      <c r="T17" s="212" t="s">
        <v>33</v>
      </c>
      <c r="U17" s="212" t="s">
        <v>33</v>
      </c>
      <c r="V17" s="212" t="s">
        <v>33</v>
      </c>
      <c r="W17" s="212"/>
      <c r="X17" s="312" t="s">
        <v>33</v>
      </c>
      <c r="Y17" s="312" t="s">
        <v>33</v>
      </c>
      <c r="Z17" s="312"/>
      <c r="AA17" s="313"/>
      <c r="AB17" s="71"/>
    </row>
    <row r="18" spans="2:28" s="72" customFormat="1" ht="18.75">
      <c r="B18" s="69"/>
      <c r="C18" s="425"/>
      <c r="D18" s="205">
        <v>15016349004</v>
      </c>
      <c r="E18" s="139">
        <v>1</v>
      </c>
      <c r="F18" s="178" t="s">
        <v>99</v>
      </c>
      <c r="G18" s="178"/>
      <c r="H18" s="182" t="s">
        <v>44</v>
      </c>
      <c r="I18" s="167"/>
      <c r="J18" s="167"/>
      <c r="K18" s="212"/>
      <c r="L18" s="167"/>
      <c r="M18" s="312"/>
      <c r="N18" s="212" t="s">
        <v>33</v>
      </c>
      <c r="O18" s="212" t="s">
        <v>33</v>
      </c>
      <c r="P18" s="251"/>
      <c r="Q18" s="167"/>
      <c r="R18" s="167"/>
      <c r="S18" s="212" t="s">
        <v>33</v>
      </c>
      <c r="T18" s="167"/>
      <c r="U18" s="167"/>
      <c r="V18" s="212"/>
      <c r="W18" s="212" t="s">
        <v>33</v>
      </c>
      <c r="X18" s="312"/>
      <c r="Y18" s="312"/>
      <c r="Z18" s="312" t="s">
        <v>33</v>
      </c>
      <c r="AA18" s="313"/>
      <c r="AB18" s="71"/>
    </row>
    <row r="19" spans="2:28" s="72" customFormat="1" ht="18.75">
      <c r="B19" s="69"/>
      <c r="C19" s="423" t="s">
        <v>37</v>
      </c>
      <c r="D19" s="170" t="s">
        <v>192</v>
      </c>
      <c r="E19" s="170" t="s">
        <v>30</v>
      </c>
      <c r="F19" s="170" t="s">
        <v>115</v>
      </c>
      <c r="G19" s="81"/>
      <c r="H19" s="182" t="s">
        <v>44</v>
      </c>
      <c r="I19" s="167"/>
      <c r="J19" s="167"/>
      <c r="K19" s="212"/>
      <c r="L19" s="167"/>
      <c r="M19" s="212"/>
      <c r="N19" s="212"/>
      <c r="O19" s="212"/>
      <c r="P19" s="212"/>
      <c r="Q19" s="212"/>
      <c r="R19" s="212" t="s">
        <v>599</v>
      </c>
      <c r="S19" s="212" t="s">
        <v>33</v>
      </c>
      <c r="T19" s="212" t="s">
        <v>33</v>
      </c>
      <c r="U19" s="212" t="s">
        <v>33</v>
      </c>
      <c r="V19" s="212"/>
      <c r="W19" s="212"/>
      <c r="X19" s="312"/>
      <c r="Y19" s="312"/>
      <c r="Z19" s="312"/>
      <c r="AA19" s="313"/>
      <c r="AB19" s="71"/>
    </row>
    <row r="20" spans="2:28" s="72" customFormat="1" ht="18.75">
      <c r="B20" s="69"/>
      <c r="C20" s="424"/>
      <c r="D20" s="170" t="s">
        <v>116</v>
      </c>
      <c r="E20" s="170" t="s">
        <v>30</v>
      </c>
      <c r="F20" s="226" t="s">
        <v>117</v>
      </c>
      <c r="G20" s="81"/>
      <c r="H20" s="182" t="s">
        <v>44</v>
      </c>
      <c r="I20" s="361"/>
      <c r="J20" s="167"/>
      <c r="K20" s="212"/>
      <c r="L20" s="167" t="s">
        <v>33</v>
      </c>
      <c r="M20" s="312"/>
      <c r="N20" s="212" t="s">
        <v>33</v>
      </c>
      <c r="O20" s="212"/>
      <c r="P20" s="167" t="s">
        <v>33</v>
      </c>
      <c r="Q20" s="167" t="s">
        <v>33</v>
      </c>
      <c r="R20" s="167"/>
      <c r="S20" s="167"/>
      <c r="T20" s="167"/>
      <c r="U20" s="167"/>
      <c r="V20" s="212"/>
      <c r="W20" s="212"/>
      <c r="X20" s="312"/>
      <c r="Y20" s="312"/>
      <c r="Z20" s="312"/>
      <c r="AA20" s="313"/>
      <c r="AB20" s="71"/>
    </row>
    <row r="21" spans="2:28" s="72" customFormat="1" ht="18.75">
      <c r="B21" s="69"/>
      <c r="C21" s="424"/>
      <c r="D21" s="170" t="s">
        <v>118</v>
      </c>
      <c r="E21" s="170" t="s">
        <v>30</v>
      </c>
      <c r="F21" s="170" t="s">
        <v>119</v>
      </c>
      <c r="G21" s="183"/>
      <c r="H21" s="182" t="s">
        <v>44</v>
      </c>
      <c r="I21" s="167"/>
      <c r="J21" s="212"/>
      <c r="K21" s="212"/>
      <c r="L21" s="167"/>
      <c r="M21" s="312"/>
      <c r="N21" s="312"/>
      <c r="O21" s="312"/>
      <c r="P21" s="251"/>
      <c r="Q21" s="167"/>
      <c r="R21" s="167"/>
      <c r="S21" s="167"/>
      <c r="T21" s="167"/>
      <c r="U21" s="167"/>
      <c r="V21" s="212" t="s">
        <v>33</v>
      </c>
      <c r="W21" s="212"/>
      <c r="X21" s="312"/>
      <c r="Y21" s="312"/>
      <c r="Z21" s="312"/>
      <c r="AA21" s="313"/>
      <c r="AB21" s="71"/>
    </row>
    <row r="22" spans="2:28" s="72" customFormat="1" ht="18.75">
      <c r="B22" s="69"/>
      <c r="C22" s="424"/>
      <c r="D22" s="170" t="s">
        <v>120</v>
      </c>
      <c r="E22" s="170" t="s">
        <v>30</v>
      </c>
      <c r="F22" s="170" t="s">
        <v>121</v>
      </c>
      <c r="G22" s="116"/>
      <c r="H22" s="182" t="s">
        <v>44</v>
      </c>
      <c r="I22" s="212" t="s">
        <v>33</v>
      </c>
      <c r="J22" s="212" t="s">
        <v>33</v>
      </c>
      <c r="K22" s="212" t="s">
        <v>33</v>
      </c>
      <c r="L22" s="362"/>
      <c r="M22" s="212" t="s">
        <v>33</v>
      </c>
      <c r="N22" s="212"/>
      <c r="O22" s="212" t="s">
        <v>33</v>
      </c>
      <c r="P22" s="363"/>
      <c r="Q22" s="362"/>
      <c r="R22" s="167"/>
      <c r="S22" s="167"/>
      <c r="T22" s="167"/>
      <c r="U22" s="167"/>
      <c r="V22" s="212"/>
      <c r="W22" s="212"/>
      <c r="X22" s="312"/>
      <c r="Y22" s="312" t="s">
        <v>33</v>
      </c>
      <c r="Z22" s="312" t="s">
        <v>33</v>
      </c>
      <c r="AA22" s="313"/>
      <c r="AB22" s="71"/>
    </row>
    <row r="23" spans="2:28" s="72" customFormat="1" ht="18.75">
      <c r="B23" s="69"/>
      <c r="C23" s="424"/>
      <c r="D23" s="303" t="s">
        <v>500</v>
      </c>
      <c r="E23" s="170" t="s">
        <v>30</v>
      </c>
      <c r="F23" s="303" t="s">
        <v>501</v>
      </c>
      <c r="G23" s="116"/>
      <c r="H23" s="182" t="s">
        <v>44</v>
      </c>
      <c r="I23" s="212"/>
      <c r="J23" s="212"/>
      <c r="K23" s="212"/>
      <c r="L23" s="364"/>
      <c r="M23" s="212"/>
      <c r="N23" s="212"/>
      <c r="O23" s="212"/>
      <c r="P23" s="364"/>
      <c r="Q23" s="364"/>
      <c r="R23" s="312"/>
      <c r="S23" s="312"/>
      <c r="T23" s="312"/>
      <c r="U23" s="312"/>
      <c r="V23" s="212"/>
      <c r="W23" s="212" t="s">
        <v>33</v>
      </c>
      <c r="X23" s="312" t="s">
        <v>33</v>
      </c>
      <c r="Y23" s="312"/>
      <c r="Z23" s="312"/>
      <c r="AA23" s="313"/>
      <c r="AB23" s="71"/>
    </row>
    <row r="24" spans="2:28" s="72" customFormat="1" ht="18.75">
      <c r="B24" s="69"/>
      <c r="C24" s="425"/>
      <c r="D24" s="320" t="s">
        <v>187</v>
      </c>
      <c r="E24" s="320" t="s">
        <v>30</v>
      </c>
      <c r="F24" s="320" t="s">
        <v>188</v>
      </c>
      <c r="G24" s="116"/>
      <c r="H24" s="182" t="s">
        <v>44</v>
      </c>
      <c r="I24" s="212"/>
      <c r="J24" s="212"/>
      <c r="K24" s="212"/>
      <c r="L24" s="362"/>
      <c r="M24" s="364"/>
      <c r="N24" s="364"/>
      <c r="O24" s="364"/>
      <c r="P24" s="363"/>
      <c r="Q24" s="362"/>
      <c r="R24" s="167"/>
      <c r="S24" s="167"/>
      <c r="T24" s="167"/>
      <c r="U24" s="167"/>
      <c r="V24" s="312"/>
      <c r="W24" s="365"/>
      <c r="X24" s="312"/>
      <c r="Y24" s="312"/>
      <c r="Z24" s="312"/>
      <c r="AA24" s="313"/>
      <c r="AB24" s="71"/>
    </row>
    <row r="25" spans="2:28" s="72" customFormat="1" ht="18.75">
      <c r="B25" s="69"/>
      <c r="C25" s="447" t="s">
        <v>38</v>
      </c>
      <c r="D25" s="299" t="s">
        <v>504</v>
      </c>
      <c r="E25" s="294">
        <v>1</v>
      </c>
      <c r="F25" s="296" t="s">
        <v>371</v>
      </c>
      <c r="G25" s="290" t="s">
        <v>380</v>
      </c>
      <c r="H25" s="269" t="s">
        <v>406</v>
      </c>
      <c r="I25" s="251"/>
      <c r="J25" s="251"/>
      <c r="K25" s="212"/>
      <c r="L25" s="251"/>
      <c r="M25" s="312"/>
      <c r="N25" s="312"/>
      <c r="O25" s="312"/>
      <c r="P25" s="251"/>
      <c r="Q25" s="251"/>
      <c r="R25" s="167" t="s">
        <v>33</v>
      </c>
      <c r="S25" s="167"/>
      <c r="T25" s="167" t="s">
        <v>33</v>
      </c>
      <c r="U25" s="251"/>
      <c r="V25" s="312"/>
      <c r="W25" s="312"/>
      <c r="X25" s="312"/>
      <c r="Y25" s="312"/>
      <c r="Z25" s="312"/>
      <c r="AA25" s="313"/>
      <c r="AB25" s="71"/>
    </row>
    <row r="26" spans="2:28" s="72" customFormat="1" ht="18.75">
      <c r="B26" s="69"/>
      <c r="C26" s="447"/>
      <c r="D26" s="299" t="s">
        <v>362</v>
      </c>
      <c r="E26" s="294">
        <v>1</v>
      </c>
      <c r="F26" s="296" t="s">
        <v>503</v>
      </c>
      <c r="G26" s="115" t="s">
        <v>381</v>
      </c>
      <c r="H26" s="269" t="s">
        <v>406</v>
      </c>
      <c r="I26" s="251"/>
      <c r="J26" s="251"/>
      <c r="K26" s="212"/>
      <c r="L26" s="251"/>
      <c r="M26" s="312"/>
      <c r="N26" s="312"/>
      <c r="O26" s="312"/>
      <c r="P26" s="251"/>
      <c r="Q26" s="167" t="s">
        <v>33</v>
      </c>
      <c r="R26" s="251"/>
      <c r="S26" s="251"/>
      <c r="T26" s="251"/>
      <c r="U26" s="251"/>
      <c r="V26" s="212"/>
      <c r="W26" s="212"/>
      <c r="X26" s="312"/>
      <c r="Y26" s="312"/>
      <c r="Z26" s="312"/>
      <c r="AA26" s="313"/>
      <c r="AB26" s="71"/>
    </row>
    <row r="27" spans="2:28" s="72" customFormat="1" ht="18.75">
      <c r="B27" s="69"/>
      <c r="C27" s="447"/>
      <c r="D27" s="299" t="s">
        <v>363</v>
      </c>
      <c r="E27" s="294">
        <v>1</v>
      </c>
      <c r="F27" s="296" t="s">
        <v>376</v>
      </c>
      <c r="G27" s="115" t="s">
        <v>381</v>
      </c>
      <c r="H27" s="269" t="s">
        <v>406</v>
      </c>
      <c r="I27" s="251"/>
      <c r="J27" s="251"/>
      <c r="K27" s="212" t="s">
        <v>33</v>
      </c>
      <c r="L27" s="251"/>
      <c r="M27" s="312"/>
      <c r="N27" s="312"/>
      <c r="O27" s="312"/>
      <c r="P27" s="251"/>
      <c r="Q27" s="251"/>
      <c r="R27" s="251"/>
      <c r="S27" s="251"/>
      <c r="T27" s="251"/>
      <c r="U27" s="251"/>
      <c r="V27" s="212"/>
      <c r="W27" s="212"/>
      <c r="X27" s="312"/>
      <c r="Y27" s="312"/>
      <c r="Z27" s="312"/>
      <c r="AA27" s="313"/>
      <c r="AB27" s="71"/>
    </row>
    <row r="28" spans="2:28" s="72" customFormat="1" ht="18.75">
      <c r="B28" s="69"/>
      <c r="C28" s="447"/>
      <c r="D28" s="299" t="s">
        <v>364</v>
      </c>
      <c r="E28" s="294">
        <v>1</v>
      </c>
      <c r="F28" s="296" t="s">
        <v>377</v>
      </c>
      <c r="G28" s="115" t="s">
        <v>381</v>
      </c>
      <c r="H28" s="269" t="s">
        <v>406</v>
      </c>
      <c r="I28" s="212" t="s">
        <v>33</v>
      </c>
      <c r="J28" s="251"/>
      <c r="K28" s="212"/>
      <c r="L28" s="251"/>
      <c r="M28" s="312"/>
      <c r="N28" s="312"/>
      <c r="O28" s="312"/>
      <c r="P28" s="251"/>
      <c r="Q28" s="251"/>
      <c r="R28" s="251"/>
      <c r="S28" s="251"/>
      <c r="T28" s="251"/>
      <c r="U28" s="251"/>
      <c r="V28" s="212"/>
      <c r="W28" s="212"/>
      <c r="X28" s="312"/>
      <c r="Y28" s="312"/>
      <c r="Z28" s="312"/>
      <c r="AA28" s="313"/>
      <c r="AB28" s="71"/>
    </row>
    <row r="29" spans="2:28" s="72" customFormat="1" ht="18.75">
      <c r="B29" s="69"/>
      <c r="C29" s="447"/>
      <c r="D29" s="299" t="s">
        <v>365</v>
      </c>
      <c r="E29" s="294">
        <v>1</v>
      </c>
      <c r="F29" s="296" t="s">
        <v>378</v>
      </c>
      <c r="G29" s="115" t="s">
        <v>381</v>
      </c>
      <c r="H29" s="269" t="s">
        <v>406</v>
      </c>
      <c r="I29" s="212"/>
      <c r="J29" s="212" t="s">
        <v>33</v>
      </c>
      <c r="K29" s="212"/>
      <c r="L29" s="251"/>
      <c r="M29" s="312"/>
      <c r="N29" s="312"/>
      <c r="O29" s="312"/>
      <c r="P29" s="251"/>
      <c r="Q29" s="251"/>
      <c r="R29" s="251"/>
      <c r="S29" s="251"/>
      <c r="T29" s="251"/>
      <c r="U29" s="251"/>
      <c r="V29" s="212"/>
      <c r="W29" s="212"/>
      <c r="X29" s="312"/>
      <c r="Y29" s="312"/>
      <c r="Z29" s="312"/>
      <c r="AA29" s="386"/>
      <c r="AB29" s="71"/>
    </row>
    <row r="30" spans="2:28" s="72" customFormat="1" ht="18.75">
      <c r="B30" s="69"/>
      <c r="C30" s="447"/>
      <c r="D30" s="299" t="s">
        <v>444</v>
      </c>
      <c r="E30" s="294">
        <v>1</v>
      </c>
      <c r="F30" s="296" t="s">
        <v>445</v>
      </c>
      <c r="G30" s="115" t="s">
        <v>381</v>
      </c>
      <c r="H30" s="269" t="s">
        <v>54</v>
      </c>
      <c r="I30" s="212"/>
      <c r="J30" s="212"/>
      <c r="K30" s="212"/>
      <c r="L30" s="212"/>
      <c r="M30" s="212" t="s">
        <v>33</v>
      </c>
      <c r="N30" s="212"/>
      <c r="O30" s="212"/>
      <c r="P30" s="212" t="s">
        <v>33</v>
      </c>
      <c r="Q30" s="251"/>
      <c r="R30" s="251"/>
      <c r="S30" s="251"/>
      <c r="T30" s="251"/>
      <c r="U30" s="251"/>
      <c r="V30" s="212"/>
      <c r="W30" s="212"/>
      <c r="X30" s="312"/>
      <c r="Y30" s="312"/>
      <c r="Z30" s="312"/>
      <c r="AA30" s="313"/>
      <c r="AB30" s="71"/>
    </row>
    <row r="31" spans="2:28" s="72" customFormat="1" ht="18.75">
      <c r="B31" s="69"/>
      <c r="C31" s="447"/>
      <c r="D31" s="299" t="s">
        <v>366</v>
      </c>
      <c r="E31" s="294">
        <v>1</v>
      </c>
      <c r="F31" s="296" t="s">
        <v>379</v>
      </c>
      <c r="G31" s="115" t="s">
        <v>381</v>
      </c>
      <c r="H31" s="269" t="s">
        <v>406</v>
      </c>
      <c r="I31" s="212"/>
      <c r="J31" s="212"/>
      <c r="K31" s="212"/>
      <c r="L31" s="212" t="s">
        <v>33</v>
      </c>
      <c r="M31" s="212"/>
      <c r="N31" s="212"/>
      <c r="O31" s="212"/>
      <c r="P31" s="212"/>
      <c r="Q31" s="251"/>
      <c r="R31" s="251"/>
      <c r="S31" s="251"/>
      <c r="T31" s="251"/>
      <c r="U31" s="251"/>
      <c r="V31" s="212"/>
      <c r="W31" s="212"/>
      <c r="X31" s="312"/>
      <c r="Y31" s="312"/>
      <c r="Z31" s="312"/>
      <c r="AA31" s="387"/>
      <c r="AB31" s="71"/>
    </row>
    <row r="32" spans="2:28" s="72" customFormat="1" ht="18.75">
      <c r="B32" s="69"/>
      <c r="C32" s="447"/>
      <c r="D32" s="299" t="s">
        <v>367</v>
      </c>
      <c r="E32" s="294">
        <v>1</v>
      </c>
      <c r="F32" s="296" t="s">
        <v>374</v>
      </c>
      <c r="G32" s="115" t="s">
        <v>381</v>
      </c>
      <c r="H32" s="269" t="s">
        <v>406</v>
      </c>
      <c r="I32" s="212"/>
      <c r="J32" s="212"/>
      <c r="K32" s="212"/>
      <c r="L32" s="212"/>
      <c r="M32" s="212"/>
      <c r="N32" s="212"/>
      <c r="O32" s="212"/>
      <c r="P32" s="212"/>
      <c r="Q32" s="251"/>
      <c r="R32" s="251"/>
      <c r="S32" s="251"/>
      <c r="T32" s="251"/>
      <c r="U32" s="251"/>
      <c r="V32" s="312"/>
      <c r="W32" s="314"/>
      <c r="X32" s="312" t="s">
        <v>33</v>
      </c>
      <c r="Y32" s="312"/>
      <c r="Z32" s="312"/>
      <c r="AA32" s="313"/>
      <c r="AB32" s="71"/>
    </row>
    <row r="33" spans="2:28" s="72" customFormat="1" ht="18.75">
      <c r="B33" s="69"/>
      <c r="C33" s="447"/>
      <c r="D33" s="299" t="s">
        <v>368</v>
      </c>
      <c r="E33" s="294">
        <v>1</v>
      </c>
      <c r="F33" s="296" t="s">
        <v>372</v>
      </c>
      <c r="G33" s="115" t="s">
        <v>382</v>
      </c>
      <c r="H33" s="269" t="s">
        <v>406</v>
      </c>
      <c r="I33" s="212"/>
      <c r="J33" s="212"/>
      <c r="K33" s="212"/>
      <c r="L33" s="212"/>
      <c r="M33" s="212"/>
      <c r="N33" s="212"/>
      <c r="O33" s="212"/>
      <c r="P33" s="212"/>
      <c r="Q33" s="251"/>
      <c r="R33" s="251"/>
      <c r="S33" s="167" t="s">
        <v>33</v>
      </c>
      <c r="T33" s="251"/>
      <c r="U33" s="251"/>
      <c r="V33" s="312"/>
      <c r="W33" s="251"/>
      <c r="X33" s="312"/>
      <c r="Y33" s="312"/>
      <c r="Z33" s="312"/>
      <c r="AA33" s="386"/>
      <c r="AB33" s="71"/>
    </row>
    <row r="34" spans="2:28" s="72" customFormat="1" ht="18.75">
      <c r="B34" s="69"/>
      <c r="C34" s="447"/>
      <c r="D34" s="299" t="s">
        <v>369</v>
      </c>
      <c r="E34" s="294">
        <v>1</v>
      </c>
      <c r="F34" s="296" t="s">
        <v>375</v>
      </c>
      <c r="G34" s="115" t="s">
        <v>383</v>
      </c>
      <c r="H34" s="269" t="s">
        <v>406</v>
      </c>
      <c r="I34" s="269"/>
      <c r="J34" s="269"/>
      <c r="K34" s="269"/>
      <c r="L34" s="269"/>
      <c r="M34" s="269"/>
      <c r="N34" s="212"/>
      <c r="O34" s="212"/>
      <c r="P34" s="212"/>
      <c r="Q34" s="251"/>
      <c r="R34" s="251"/>
      <c r="S34" s="251"/>
      <c r="T34" s="251"/>
      <c r="U34" s="251"/>
      <c r="V34" s="212"/>
      <c r="W34" s="212" t="s">
        <v>33</v>
      </c>
      <c r="X34" s="312"/>
      <c r="Y34" s="312"/>
      <c r="Z34" s="312"/>
      <c r="AA34" s="386"/>
      <c r="AB34" s="71"/>
    </row>
    <row r="35" spans="2:28" s="72" customFormat="1" ht="18.75">
      <c r="B35" s="69"/>
      <c r="C35" s="447"/>
      <c r="D35" s="318" t="s">
        <v>554</v>
      </c>
      <c r="E35" s="294">
        <v>1</v>
      </c>
      <c r="F35" s="303" t="s">
        <v>553</v>
      </c>
      <c r="G35" s="290"/>
      <c r="H35" s="269" t="s">
        <v>161</v>
      </c>
      <c r="I35" s="269"/>
      <c r="J35" s="269"/>
      <c r="K35" s="269"/>
      <c r="L35" s="269"/>
      <c r="M35" s="269"/>
      <c r="N35" s="269"/>
      <c r="O35" s="269"/>
      <c r="P35" s="269"/>
      <c r="Q35" s="269"/>
      <c r="R35" s="312"/>
      <c r="S35" s="312"/>
      <c r="T35" s="312"/>
      <c r="U35" s="312"/>
      <c r="V35" s="212"/>
      <c r="W35" s="212"/>
      <c r="X35" s="312"/>
      <c r="Y35" s="312"/>
      <c r="Z35" s="312" t="s">
        <v>33</v>
      </c>
      <c r="AA35" s="386"/>
      <c r="AB35" s="71"/>
    </row>
    <row r="36" spans="2:28" s="72" customFormat="1" ht="18.75">
      <c r="B36" s="69"/>
      <c r="C36" s="447"/>
      <c r="D36" s="400" t="s">
        <v>624</v>
      </c>
      <c r="E36" s="401">
        <v>1</v>
      </c>
      <c r="F36" s="396" t="s">
        <v>625</v>
      </c>
      <c r="G36" s="291"/>
      <c r="H36" s="353" t="s">
        <v>626</v>
      </c>
      <c r="I36" s="385"/>
      <c r="J36" s="385"/>
      <c r="K36" s="385"/>
      <c r="L36" s="385"/>
      <c r="M36" s="385"/>
      <c r="N36" s="385"/>
      <c r="O36" s="385"/>
      <c r="P36" s="385"/>
      <c r="Q36" s="353"/>
      <c r="R36" s="312"/>
      <c r="S36" s="312"/>
      <c r="T36" s="312"/>
      <c r="U36" s="312"/>
      <c r="V36" s="212"/>
      <c r="W36" s="212"/>
      <c r="X36" s="312"/>
      <c r="Y36" s="312" t="s">
        <v>33</v>
      </c>
      <c r="Z36" s="312"/>
      <c r="AA36" s="386"/>
      <c r="AB36" s="71"/>
    </row>
    <row r="37" spans="2:28" s="72" customFormat="1" ht="18.75">
      <c r="B37" s="69"/>
      <c r="C37" s="447"/>
      <c r="D37" s="318" t="s">
        <v>573</v>
      </c>
      <c r="E37" s="294">
        <v>1</v>
      </c>
      <c r="F37" s="303" t="s">
        <v>574</v>
      </c>
      <c r="G37" s="290"/>
      <c r="H37" s="269" t="s">
        <v>161</v>
      </c>
      <c r="I37" s="212"/>
      <c r="J37" s="212"/>
      <c r="K37" s="212"/>
      <c r="L37" s="212"/>
      <c r="M37" s="212"/>
      <c r="N37" s="212"/>
      <c r="O37" s="212"/>
      <c r="P37" s="212"/>
      <c r="Q37" s="312"/>
      <c r="R37" s="312"/>
      <c r="S37" s="312"/>
      <c r="T37" s="312"/>
      <c r="U37" s="312"/>
      <c r="V37" s="212" t="s">
        <v>33</v>
      </c>
      <c r="W37" s="212"/>
      <c r="X37" s="312"/>
      <c r="Y37" s="312"/>
      <c r="Z37" s="312"/>
      <c r="AA37" s="386"/>
      <c r="AB37" s="71"/>
    </row>
    <row r="38" spans="2:28" s="72" customFormat="1" ht="18.75">
      <c r="B38" s="69"/>
      <c r="C38" s="447"/>
      <c r="D38" s="299" t="s">
        <v>370</v>
      </c>
      <c r="E38" s="294">
        <v>1</v>
      </c>
      <c r="F38" s="296" t="s">
        <v>373</v>
      </c>
      <c r="G38" s="115" t="s">
        <v>384</v>
      </c>
      <c r="H38" s="269" t="s">
        <v>406</v>
      </c>
      <c r="I38" s="212"/>
      <c r="J38" s="212"/>
      <c r="K38" s="212"/>
      <c r="L38" s="212"/>
      <c r="M38" s="212"/>
      <c r="N38" s="212"/>
      <c r="O38" s="212"/>
      <c r="P38" s="212"/>
      <c r="Q38" s="251"/>
      <c r="R38" s="251"/>
      <c r="S38" s="251"/>
      <c r="T38" s="251"/>
      <c r="U38" s="167" t="s">
        <v>33</v>
      </c>
      <c r="V38" s="212"/>
      <c r="W38" s="212"/>
      <c r="X38" s="312"/>
      <c r="Y38" s="312"/>
      <c r="Z38" s="312"/>
      <c r="AA38" s="313"/>
      <c r="AB38" s="71"/>
    </row>
    <row r="39" spans="2:28" s="72" customFormat="1" ht="18.75">
      <c r="B39" s="69"/>
      <c r="C39" s="423" t="s">
        <v>39</v>
      </c>
      <c r="D39" s="296" t="s">
        <v>352</v>
      </c>
      <c r="E39" s="170" t="s">
        <v>30</v>
      </c>
      <c r="F39" s="296" t="s">
        <v>415</v>
      </c>
      <c r="G39" s="290" t="s">
        <v>401</v>
      </c>
      <c r="H39" s="142" t="s">
        <v>54</v>
      </c>
      <c r="I39" s="167"/>
      <c r="J39" s="167"/>
      <c r="K39" s="212"/>
      <c r="L39" s="167"/>
      <c r="M39" s="312"/>
      <c r="N39" s="312"/>
      <c r="O39" s="312"/>
      <c r="P39" s="251"/>
      <c r="Q39" s="167"/>
      <c r="R39" s="167" t="s">
        <v>33</v>
      </c>
      <c r="S39" s="167"/>
      <c r="T39" s="167" t="s">
        <v>33</v>
      </c>
      <c r="U39" s="167"/>
      <c r="V39" s="212"/>
      <c r="W39" s="212"/>
      <c r="X39" s="312"/>
      <c r="Y39" s="312"/>
      <c r="Z39" s="312"/>
      <c r="AA39" s="386"/>
      <c r="AB39" s="71"/>
    </row>
    <row r="40" spans="2:28" s="72" customFormat="1" ht="18.75">
      <c r="B40" s="69"/>
      <c r="C40" s="424"/>
      <c r="D40" s="296" t="s">
        <v>404</v>
      </c>
      <c r="E40" s="294">
        <v>1</v>
      </c>
      <c r="F40" s="296" t="s">
        <v>405</v>
      </c>
      <c r="G40" s="290" t="s">
        <v>401</v>
      </c>
      <c r="H40" s="142" t="s">
        <v>54</v>
      </c>
      <c r="I40" s="251"/>
      <c r="J40" s="251"/>
      <c r="K40" s="212"/>
      <c r="L40" s="251"/>
      <c r="M40" s="312"/>
      <c r="N40" s="312"/>
      <c r="O40" s="312"/>
      <c r="P40" s="251"/>
      <c r="Q40" s="167" t="s">
        <v>33</v>
      </c>
      <c r="R40" s="251"/>
      <c r="S40" s="251"/>
      <c r="T40" s="251"/>
      <c r="U40" s="251"/>
      <c r="V40" s="212"/>
      <c r="W40" s="212"/>
      <c r="X40" s="312"/>
      <c r="Y40" s="312"/>
      <c r="Z40" s="312"/>
      <c r="AA40" s="386"/>
      <c r="AB40" s="71"/>
    </row>
    <row r="41" spans="2:28" s="72" customFormat="1" ht="18.75">
      <c r="B41" s="69"/>
      <c r="C41" s="424"/>
      <c r="D41" s="296" t="s">
        <v>385</v>
      </c>
      <c r="E41" s="294">
        <v>1</v>
      </c>
      <c r="F41" s="296" t="s">
        <v>393</v>
      </c>
      <c r="G41" s="290" t="s">
        <v>401</v>
      </c>
      <c r="H41" s="142" t="s">
        <v>54</v>
      </c>
      <c r="I41" s="251"/>
      <c r="J41" s="251"/>
      <c r="K41" s="212" t="s">
        <v>33</v>
      </c>
      <c r="L41" s="251"/>
      <c r="M41" s="312"/>
      <c r="N41" s="312"/>
      <c r="O41" s="312"/>
      <c r="P41" s="251"/>
      <c r="Q41" s="251"/>
      <c r="R41" s="251"/>
      <c r="S41" s="251"/>
      <c r="T41" s="251"/>
      <c r="U41" s="251"/>
      <c r="V41" s="212"/>
      <c r="W41" s="212"/>
      <c r="X41" s="312"/>
      <c r="Y41" s="312"/>
      <c r="Z41" s="312"/>
      <c r="AA41" s="386"/>
      <c r="AB41" s="71"/>
    </row>
    <row r="42" spans="2:28" s="72" customFormat="1" ht="18.75">
      <c r="B42" s="69"/>
      <c r="C42" s="424"/>
      <c r="D42" s="296" t="s">
        <v>386</v>
      </c>
      <c r="E42" s="294">
        <v>1</v>
      </c>
      <c r="F42" s="296" t="s">
        <v>394</v>
      </c>
      <c r="G42" s="290" t="s">
        <v>401</v>
      </c>
      <c r="H42" s="142" t="s">
        <v>54</v>
      </c>
      <c r="I42" s="212" t="s">
        <v>33</v>
      </c>
      <c r="J42" s="251"/>
      <c r="K42" s="212"/>
      <c r="L42" s="251"/>
      <c r="M42" s="312"/>
      <c r="N42" s="312"/>
      <c r="O42" s="312"/>
      <c r="P42" s="251"/>
      <c r="Q42" s="251"/>
      <c r="R42" s="251"/>
      <c r="S42" s="251"/>
      <c r="T42" s="251"/>
      <c r="U42" s="251"/>
      <c r="V42" s="212"/>
      <c r="W42" s="212"/>
      <c r="X42" s="312"/>
      <c r="Y42" s="312"/>
      <c r="Z42" s="312"/>
      <c r="AA42" s="386"/>
      <c r="AB42" s="71"/>
    </row>
    <row r="43" spans="2:28" s="72" customFormat="1" ht="18.75">
      <c r="B43" s="69"/>
      <c r="C43" s="424"/>
      <c r="D43" s="296" t="s">
        <v>387</v>
      </c>
      <c r="E43" s="294">
        <v>1</v>
      </c>
      <c r="F43" s="296" t="s">
        <v>395</v>
      </c>
      <c r="G43" s="290" t="s">
        <v>401</v>
      </c>
      <c r="H43" s="142" t="s">
        <v>54</v>
      </c>
      <c r="I43" s="212"/>
      <c r="J43" s="212" t="s">
        <v>33</v>
      </c>
      <c r="K43" s="212"/>
      <c r="L43" s="251"/>
      <c r="M43" s="312"/>
      <c r="N43" s="312"/>
      <c r="O43" s="312"/>
      <c r="P43" s="251"/>
      <c r="Q43" s="251"/>
      <c r="R43" s="251"/>
      <c r="S43" s="251"/>
      <c r="T43" s="251"/>
      <c r="U43" s="251"/>
      <c r="V43" s="212"/>
      <c r="W43" s="212"/>
      <c r="X43" s="312"/>
      <c r="Y43" s="312"/>
      <c r="Z43" s="312"/>
      <c r="AA43" s="386"/>
      <c r="AB43" s="71"/>
    </row>
    <row r="44" spans="2:28" s="72" customFormat="1" ht="18.75">
      <c r="B44" s="69"/>
      <c r="C44" s="424"/>
      <c r="D44" s="296" t="s">
        <v>443</v>
      </c>
      <c r="E44" s="294">
        <v>1</v>
      </c>
      <c r="F44" s="296" t="s">
        <v>446</v>
      </c>
      <c r="G44" s="290" t="s">
        <v>401</v>
      </c>
      <c r="H44" s="142" t="s">
        <v>54</v>
      </c>
      <c r="I44" s="212"/>
      <c r="J44" s="212"/>
      <c r="K44" s="212"/>
      <c r="L44" s="212"/>
      <c r="M44" s="212" t="s">
        <v>33</v>
      </c>
      <c r="N44" s="212"/>
      <c r="O44" s="212"/>
      <c r="P44" s="212" t="s">
        <v>33</v>
      </c>
      <c r="Q44" s="251"/>
      <c r="R44" s="251"/>
      <c r="S44" s="251"/>
      <c r="T44" s="251"/>
      <c r="U44" s="251"/>
      <c r="V44" s="212"/>
      <c r="W44" s="212"/>
      <c r="X44" s="312"/>
      <c r="Y44" s="312"/>
      <c r="Z44" s="312"/>
      <c r="AA44" s="388"/>
      <c r="AB44" s="71"/>
    </row>
    <row r="45" spans="2:28" s="72" customFormat="1" ht="18.75">
      <c r="B45" s="69"/>
      <c r="C45" s="424"/>
      <c r="D45" s="296" t="s">
        <v>388</v>
      </c>
      <c r="E45" s="294">
        <v>1</v>
      </c>
      <c r="F45" s="296" t="s">
        <v>396</v>
      </c>
      <c r="G45" s="290" t="s">
        <v>401</v>
      </c>
      <c r="H45" s="142" t="s">
        <v>54</v>
      </c>
      <c r="I45" s="212"/>
      <c r="J45" s="212"/>
      <c r="K45" s="212"/>
      <c r="L45" s="212" t="s">
        <v>33</v>
      </c>
      <c r="M45" s="212"/>
      <c r="N45" s="212"/>
      <c r="O45" s="212"/>
      <c r="P45" s="212"/>
      <c r="Q45" s="251"/>
      <c r="R45" s="251"/>
      <c r="S45" s="251"/>
      <c r="T45" s="251"/>
      <c r="U45" s="251"/>
      <c r="V45" s="212"/>
      <c r="W45" s="212"/>
      <c r="X45" s="312"/>
      <c r="Y45" s="312"/>
      <c r="Z45" s="312"/>
      <c r="AA45" s="388"/>
      <c r="AB45" s="71"/>
    </row>
    <row r="46" spans="2:28" s="72" customFormat="1" ht="18.75">
      <c r="B46" s="69"/>
      <c r="C46" s="424"/>
      <c r="D46" s="296" t="s">
        <v>389</v>
      </c>
      <c r="E46" s="294">
        <v>1</v>
      </c>
      <c r="F46" s="296" t="s">
        <v>397</v>
      </c>
      <c r="G46" s="290" t="s">
        <v>401</v>
      </c>
      <c r="H46" s="142" t="s">
        <v>54</v>
      </c>
      <c r="I46" s="212"/>
      <c r="J46" s="212"/>
      <c r="K46" s="212"/>
      <c r="L46" s="212"/>
      <c r="M46" s="212"/>
      <c r="N46" s="212"/>
      <c r="O46" s="212"/>
      <c r="P46" s="212"/>
      <c r="Q46" s="251"/>
      <c r="R46" s="251"/>
      <c r="S46" s="251"/>
      <c r="T46" s="251"/>
      <c r="U46" s="251"/>
      <c r="V46" s="312"/>
      <c r="W46" s="314"/>
      <c r="X46" s="312" t="s">
        <v>33</v>
      </c>
      <c r="Y46" s="312"/>
      <c r="Z46" s="312"/>
      <c r="AA46" s="388"/>
      <c r="AB46" s="71"/>
    </row>
    <row r="47" spans="2:28" s="72" customFormat="1" ht="18.75">
      <c r="B47" s="69"/>
      <c r="C47" s="424"/>
      <c r="D47" s="296" t="s">
        <v>390</v>
      </c>
      <c r="E47" s="294">
        <v>1</v>
      </c>
      <c r="F47" s="296" t="s">
        <v>398</v>
      </c>
      <c r="G47" s="290" t="s">
        <v>402</v>
      </c>
      <c r="H47" s="142" t="s">
        <v>54</v>
      </c>
      <c r="I47" s="212"/>
      <c r="J47" s="212"/>
      <c r="K47" s="212"/>
      <c r="L47" s="212"/>
      <c r="M47" s="212"/>
      <c r="N47" s="212"/>
      <c r="O47" s="212"/>
      <c r="P47" s="212"/>
      <c r="Q47" s="251"/>
      <c r="R47" s="251"/>
      <c r="S47" s="167" t="s">
        <v>33</v>
      </c>
      <c r="T47" s="251"/>
      <c r="U47" s="251"/>
      <c r="V47" s="312"/>
      <c r="W47" s="251"/>
      <c r="X47" s="312"/>
      <c r="Y47" s="312"/>
      <c r="Z47" s="312"/>
      <c r="AA47" s="388"/>
      <c r="AB47" s="71"/>
    </row>
    <row r="48" spans="2:28" s="72" customFormat="1" ht="18.75">
      <c r="B48" s="69"/>
      <c r="C48" s="424"/>
      <c r="D48" s="296" t="s">
        <v>391</v>
      </c>
      <c r="E48" s="294">
        <v>1</v>
      </c>
      <c r="F48" s="296" t="s">
        <v>399</v>
      </c>
      <c r="G48" s="290" t="s">
        <v>402</v>
      </c>
      <c r="H48" s="142" t="s">
        <v>54</v>
      </c>
      <c r="I48" s="212"/>
      <c r="J48" s="212"/>
      <c r="K48" s="212"/>
      <c r="L48" s="212"/>
      <c r="M48" s="212"/>
      <c r="N48" s="212"/>
      <c r="O48" s="212"/>
      <c r="P48" s="212"/>
      <c r="Q48" s="251"/>
      <c r="R48" s="251"/>
      <c r="S48" s="251"/>
      <c r="T48" s="251"/>
      <c r="U48" s="251"/>
      <c r="V48" s="212"/>
      <c r="W48" s="212" t="s">
        <v>33</v>
      </c>
      <c r="X48" s="312"/>
      <c r="Y48" s="312"/>
      <c r="Z48" s="312"/>
      <c r="AA48" s="388"/>
      <c r="AB48" s="71"/>
    </row>
    <row r="49" spans="2:28" s="72" customFormat="1" ht="18.75">
      <c r="B49" s="69"/>
      <c r="C49" s="424"/>
      <c r="D49" s="462" t="s">
        <v>642</v>
      </c>
      <c r="E49" s="463">
        <v>1</v>
      </c>
      <c r="F49" s="462" t="s">
        <v>645</v>
      </c>
      <c r="G49" s="464" t="s">
        <v>643</v>
      </c>
      <c r="H49" s="465" t="s">
        <v>644</v>
      </c>
      <c r="I49" s="212"/>
      <c r="J49" s="212"/>
      <c r="K49" s="212"/>
      <c r="L49" s="212"/>
      <c r="M49" s="212"/>
      <c r="N49" s="212"/>
      <c r="O49" s="212"/>
      <c r="P49" s="212"/>
      <c r="Q49" s="312"/>
      <c r="R49" s="312"/>
      <c r="S49" s="312"/>
      <c r="T49" s="312"/>
      <c r="U49" s="312"/>
      <c r="V49" s="467" t="s">
        <v>33</v>
      </c>
      <c r="W49" s="212"/>
      <c r="X49" s="312"/>
      <c r="Y49" s="312"/>
      <c r="Z49" s="312"/>
      <c r="AA49" s="388"/>
      <c r="AB49" s="71"/>
    </row>
    <row r="50" spans="2:28" s="72" customFormat="1" ht="18.75">
      <c r="B50" s="69"/>
      <c r="C50" s="424"/>
      <c r="D50" s="303" t="s">
        <v>555</v>
      </c>
      <c r="E50" s="294">
        <v>1</v>
      </c>
      <c r="F50" s="303" t="s">
        <v>552</v>
      </c>
      <c r="G50" s="290"/>
      <c r="H50" s="142" t="s">
        <v>54</v>
      </c>
      <c r="I50" s="212"/>
      <c r="J50" s="212"/>
      <c r="K50" s="212"/>
      <c r="L50" s="212"/>
      <c r="M50" s="212"/>
      <c r="N50" s="212" t="s">
        <v>33</v>
      </c>
      <c r="O50" s="212" t="s">
        <v>33</v>
      </c>
      <c r="P50" s="212"/>
      <c r="Q50" s="312"/>
      <c r="R50" s="312"/>
      <c r="S50" s="312"/>
      <c r="T50" s="312"/>
      <c r="U50" s="312"/>
      <c r="V50" s="212"/>
      <c r="W50" s="212"/>
      <c r="X50" s="312"/>
      <c r="Y50" s="312"/>
      <c r="Z50" s="312"/>
      <c r="AA50" s="388"/>
      <c r="AB50" s="71"/>
    </row>
    <row r="51" spans="2:28" s="72" customFormat="1" ht="18.75">
      <c r="B51" s="69"/>
      <c r="C51" s="424"/>
      <c r="D51" s="396" t="s">
        <v>620</v>
      </c>
      <c r="E51" s="401">
        <v>1</v>
      </c>
      <c r="F51" s="396" t="s">
        <v>621</v>
      </c>
      <c r="G51" s="291"/>
      <c r="H51" s="142" t="s">
        <v>54</v>
      </c>
      <c r="I51" s="212"/>
      <c r="J51" s="212"/>
      <c r="K51" s="212"/>
      <c r="L51" s="212"/>
      <c r="M51" s="212"/>
      <c r="N51" s="212"/>
      <c r="O51" s="212"/>
      <c r="P51" s="212"/>
      <c r="Q51" s="312"/>
      <c r="R51" s="312"/>
      <c r="S51" s="312"/>
      <c r="T51" s="312"/>
      <c r="U51" s="312"/>
      <c r="V51" s="212"/>
      <c r="W51" s="212"/>
      <c r="X51" s="312"/>
      <c r="Y51" s="312" t="s">
        <v>33</v>
      </c>
      <c r="Z51" s="312"/>
      <c r="AA51" s="388"/>
      <c r="AB51" s="71"/>
    </row>
    <row r="52" spans="2:28" s="72" customFormat="1" ht="18.75">
      <c r="B52" s="69"/>
      <c r="C52" s="424"/>
      <c r="D52" s="303" t="s">
        <v>571</v>
      </c>
      <c r="E52" s="294">
        <v>1</v>
      </c>
      <c r="F52" s="303" t="s">
        <v>572</v>
      </c>
      <c r="G52" s="290"/>
      <c r="H52" s="142" t="s">
        <v>54</v>
      </c>
      <c r="I52" s="212"/>
      <c r="J52" s="212"/>
      <c r="K52" s="212"/>
      <c r="L52" s="212"/>
      <c r="M52" s="212"/>
      <c r="N52" s="212"/>
      <c r="O52" s="212"/>
      <c r="P52" s="212"/>
      <c r="Q52" s="312"/>
      <c r="R52" s="312"/>
      <c r="S52" s="312"/>
      <c r="T52" s="312"/>
      <c r="U52" s="312"/>
      <c r="V52" s="466" t="s">
        <v>33</v>
      </c>
      <c r="W52" s="212"/>
      <c r="X52" s="312"/>
      <c r="Y52" s="312"/>
      <c r="Z52" s="312"/>
      <c r="AA52" s="388"/>
      <c r="AB52" s="71"/>
    </row>
    <row r="53" spans="2:28" s="72" customFormat="1" ht="18.75">
      <c r="B53" s="69"/>
      <c r="C53" s="424"/>
      <c r="D53" s="396" t="s">
        <v>632</v>
      </c>
      <c r="E53" s="401">
        <v>1</v>
      </c>
      <c r="F53" s="396" t="s">
        <v>633</v>
      </c>
      <c r="G53" s="291"/>
      <c r="H53" s="142" t="s">
        <v>626</v>
      </c>
      <c r="I53" s="212"/>
      <c r="J53" s="212"/>
      <c r="K53" s="212"/>
      <c r="L53" s="212"/>
      <c r="M53" s="212"/>
      <c r="N53" s="212"/>
      <c r="O53" s="212"/>
      <c r="P53" s="212"/>
      <c r="Q53" s="312"/>
      <c r="R53" s="312"/>
      <c r="S53" s="312"/>
      <c r="T53" s="312"/>
      <c r="U53" s="312"/>
      <c r="V53" s="212"/>
      <c r="W53" s="212"/>
      <c r="X53" s="312"/>
      <c r="Y53" s="312"/>
      <c r="Z53" s="312" t="s">
        <v>33</v>
      </c>
      <c r="AA53" s="388"/>
      <c r="AB53" s="71"/>
    </row>
    <row r="54" spans="2:28" s="72" customFormat="1" ht="18.75">
      <c r="B54" s="69"/>
      <c r="C54" s="424"/>
      <c r="D54" s="296" t="s">
        <v>392</v>
      </c>
      <c r="E54" s="294">
        <v>1</v>
      </c>
      <c r="F54" s="296" t="s">
        <v>400</v>
      </c>
      <c r="G54" s="290" t="s">
        <v>403</v>
      </c>
      <c r="H54" s="142" t="s">
        <v>54</v>
      </c>
      <c r="I54" s="212"/>
      <c r="J54" s="212"/>
      <c r="K54" s="212"/>
      <c r="L54" s="212"/>
      <c r="M54" s="212"/>
      <c r="N54" s="212"/>
      <c r="O54" s="212"/>
      <c r="P54" s="212"/>
      <c r="Q54" s="251"/>
      <c r="R54" s="251"/>
      <c r="S54" s="251"/>
      <c r="T54" s="251"/>
      <c r="U54" s="167" t="s">
        <v>33</v>
      </c>
      <c r="V54" s="212"/>
      <c r="W54" s="212"/>
      <c r="X54" s="312"/>
      <c r="Y54" s="312"/>
      <c r="Z54" s="312"/>
      <c r="AA54" s="388"/>
      <c r="AB54" s="71"/>
    </row>
    <row r="55" spans="2:28" s="72" customFormat="1" ht="18.75">
      <c r="B55" s="69"/>
      <c r="C55" s="423" t="s">
        <v>40</v>
      </c>
      <c r="D55" s="178" t="s">
        <v>325</v>
      </c>
      <c r="E55" s="160">
        <v>1</v>
      </c>
      <c r="F55" s="170" t="s">
        <v>502</v>
      </c>
      <c r="G55" s="116"/>
      <c r="H55" s="142" t="s">
        <v>128</v>
      </c>
      <c r="I55" s="167"/>
      <c r="J55" s="167"/>
      <c r="K55" s="167"/>
      <c r="L55" s="167"/>
      <c r="M55" s="312"/>
      <c r="N55" s="312"/>
      <c r="O55" s="312"/>
      <c r="P55" s="251"/>
      <c r="Q55" s="167"/>
      <c r="R55" s="167" t="s">
        <v>33</v>
      </c>
      <c r="S55" s="167"/>
      <c r="T55" s="167"/>
      <c r="U55" s="167"/>
      <c r="V55" s="212"/>
      <c r="W55" s="212"/>
      <c r="X55" s="312"/>
      <c r="Y55" s="312"/>
      <c r="Z55" s="312"/>
      <c r="AA55" s="388"/>
      <c r="AB55" s="71"/>
    </row>
    <row r="56" spans="2:28" s="72" customFormat="1" ht="18.75">
      <c r="B56" s="69"/>
      <c r="C56" s="424"/>
      <c r="D56" s="178" t="s">
        <v>302</v>
      </c>
      <c r="E56" s="160">
        <v>1</v>
      </c>
      <c r="F56" s="170" t="s">
        <v>84</v>
      </c>
      <c r="G56" s="116"/>
      <c r="H56" s="142" t="s">
        <v>128</v>
      </c>
      <c r="I56" s="167"/>
      <c r="J56" s="167"/>
      <c r="K56" s="167"/>
      <c r="L56" s="167"/>
      <c r="M56" s="312"/>
      <c r="N56" s="312"/>
      <c r="O56" s="312"/>
      <c r="P56" s="251"/>
      <c r="Q56" s="167"/>
      <c r="R56" s="167"/>
      <c r="S56" s="167" t="s">
        <v>33</v>
      </c>
      <c r="T56" s="167"/>
      <c r="U56" s="167"/>
      <c r="V56" s="212"/>
      <c r="W56" s="212"/>
      <c r="X56" s="312"/>
      <c r="Y56" s="312"/>
      <c r="Z56" s="312"/>
      <c r="AA56" s="388"/>
      <c r="AB56" s="71"/>
    </row>
    <row r="57" spans="2:28" s="72" customFormat="1" ht="18.75">
      <c r="B57" s="69"/>
      <c r="C57" s="424"/>
      <c r="D57" s="178" t="s">
        <v>189</v>
      </c>
      <c r="E57" s="160">
        <v>1</v>
      </c>
      <c r="F57" s="170" t="s">
        <v>326</v>
      </c>
      <c r="G57" s="116"/>
      <c r="H57" s="142" t="s">
        <v>128</v>
      </c>
      <c r="I57" s="167"/>
      <c r="J57" s="167"/>
      <c r="K57" s="167"/>
      <c r="L57" s="167"/>
      <c r="M57" s="312"/>
      <c r="N57" s="312"/>
      <c r="O57" s="312"/>
      <c r="P57" s="251"/>
      <c r="Q57" s="167"/>
      <c r="R57" s="167"/>
      <c r="S57" s="167"/>
      <c r="T57" s="167"/>
      <c r="U57" s="167"/>
      <c r="V57" s="212"/>
      <c r="W57" s="212"/>
      <c r="X57" s="312" t="s">
        <v>33</v>
      </c>
      <c r="Y57" s="312" t="s">
        <v>33</v>
      </c>
      <c r="Z57" s="312"/>
      <c r="AA57" s="388"/>
      <c r="AB57" s="71"/>
    </row>
    <row r="58" spans="2:28" s="72" customFormat="1" ht="18.75">
      <c r="B58" s="69"/>
      <c r="C58" s="424"/>
      <c r="D58" s="178" t="s">
        <v>289</v>
      </c>
      <c r="E58" s="160">
        <v>1</v>
      </c>
      <c r="F58" s="170" t="s">
        <v>327</v>
      </c>
      <c r="G58" s="116"/>
      <c r="H58" s="142" t="s">
        <v>328</v>
      </c>
      <c r="I58" s="167"/>
      <c r="J58" s="167"/>
      <c r="K58" s="167"/>
      <c r="L58" s="167"/>
      <c r="M58" s="312"/>
      <c r="N58" s="212" t="s">
        <v>33</v>
      </c>
      <c r="O58" s="212" t="s">
        <v>33</v>
      </c>
      <c r="P58" s="251"/>
      <c r="Q58" s="167"/>
      <c r="R58" s="167"/>
      <c r="S58" s="167"/>
      <c r="T58" s="167"/>
      <c r="U58" s="167"/>
      <c r="V58" s="212"/>
      <c r="W58" s="212" t="s">
        <v>33</v>
      </c>
      <c r="X58" s="312"/>
      <c r="Y58" s="312"/>
      <c r="Z58" s="312" t="s">
        <v>33</v>
      </c>
      <c r="AA58" s="388"/>
      <c r="AB58" s="71"/>
    </row>
    <row r="59" spans="2:28" s="72" customFormat="1" ht="18.75">
      <c r="B59" s="69"/>
      <c r="C59" s="424"/>
      <c r="D59" s="178" t="s">
        <v>85</v>
      </c>
      <c r="E59" s="160">
        <v>1</v>
      </c>
      <c r="F59" s="170" t="s">
        <v>86</v>
      </c>
      <c r="G59" s="116"/>
      <c r="H59" s="142" t="s">
        <v>128</v>
      </c>
      <c r="I59" s="167"/>
      <c r="J59" s="167"/>
      <c r="K59" s="167"/>
      <c r="L59" s="167"/>
      <c r="M59" s="312"/>
      <c r="N59" s="312"/>
      <c r="O59" s="312"/>
      <c r="P59" s="251"/>
      <c r="Q59" s="167"/>
      <c r="R59" s="167"/>
      <c r="S59" s="167"/>
      <c r="T59" s="167"/>
      <c r="U59" s="167" t="s">
        <v>33</v>
      </c>
      <c r="V59" s="212"/>
      <c r="W59" s="212"/>
      <c r="X59" s="312"/>
      <c r="Y59" s="312"/>
      <c r="Z59" s="312"/>
      <c r="AA59" s="388"/>
      <c r="AB59" s="71"/>
    </row>
    <row r="60" spans="2:28" s="72" customFormat="1" ht="18.75">
      <c r="B60" s="69"/>
      <c r="C60" s="424"/>
      <c r="D60" s="358" t="s">
        <v>595</v>
      </c>
      <c r="E60" s="294">
        <v>1</v>
      </c>
      <c r="F60" s="303" t="s">
        <v>582</v>
      </c>
      <c r="G60" s="116"/>
      <c r="H60" s="142" t="s">
        <v>583</v>
      </c>
      <c r="I60" s="312"/>
      <c r="J60" s="312"/>
      <c r="K60" s="312"/>
      <c r="L60" s="312"/>
      <c r="M60" s="312"/>
      <c r="N60" s="312"/>
      <c r="O60" s="312"/>
      <c r="P60" s="312"/>
      <c r="Q60" s="312"/>
      <c r="R60" s="312"/>
      <c r="S60" s="312"/>
      <c r="T60" s="312"/>
      <c r="U60" s="312"/>
      <c r="V60" s="167" t="s">
        <v>33</v>
      </c>
      <c r="W60" s="212"/>
      <c r="X60" s="312"/>
      <c r="Y60" s="312"/>
      <c r="Z60" s="312"/>
      <c r="AA60" s="388"/>
      <c r="AB60" s="71"/>
    </row>
    <row r="61" spans="2:28" s="72" customFormat="1" ht="18.75">
      <c r="B61" s="69"/>
      <c r="C61" s="424"/>
      <c r="D61" s="178" t="s">
        <v>87</v>
      </c>
      <c r="E61" s="160">
        <v>1</v>
      </c>
      <c r="F61" s="170" t="s">
        <v>88</v>
      </c>
      <c r="G61" s="116"/>
      <c r="H61" s="142" t="s">
        <v>128</v>
      </c>
      <c r="I61" s="167"/>
      <c r="J61" s="167"/>
      <c r="K61" s="167"/>
      <c r="L61" s="167"/>
      <c r="M61" s="312"/>
      <c r="N61" s="312"/>
      <c r="O61" s="312"/>
      <c r="P61" s="251"/>
      <c r="Q61" s="167"/>
      <c r="R61" s="167"/>
      <c r="S61" s="167"/>
      <c r="T61" s="167" t="s">
        <v>33</v>
      </c>
      <c r="U61" s="167"/>
      <c r="V61" s="212"/>
      <c r="W61" s="212"/>
      <c r="X61" s="312"/>
      <c r="Y61" s="312"/>
      <c r="Z61" s="312"/>
      <c r="AA61" s="388"/>
      <c r="AB61" s="71"/>
    </row>
    <row r="62" spans="2:28" s="72" customFormat="1" ht="18.75">
      <c r="B62" s="69"/>
      <c r="C62" s="424"/>
      <c r="D62" s="178" t="s">
        <v>340</v>
      </c>
      <c r="E62" s="294">
        <v>1</v>
      </c>
      <c r="F62" s="170" t="s">
        <v>350</v>
      </c>
      <c r="G62" s="264" t="s">
        <v>561</v>
      </c>
      <c r="H62" s="142" t="s">
        <v>128</v>
      </c>
      <c r="I62" s="167"/>
      <c r="J62" s="167" t="s">
        <v>33</v>
      </c>
      <c r="K62" s="167"/>
      <c r="L62" s="167" t="s">
        <v>33</v>
      </c>
      <c r="M62" s="167" t="s">
        <v>33</v>
      </c>
      <c r="N62" s="312"/>
      <c r="O62" s="312"/>
      <c r="P62" s="167" t="s">
        <v>33</v>
      </c>
      <c r="Q62" s="167" t="s">
        <v>33</v>
      </c>
      <c r="R62" s="167"/>
      <c r="S62" s="167"/>
      <c r="T62" s="167"/>
      <c r="U62" s="167"/>
      <c r="V62" s="212"/>
      <c r="W62" s="212"/>
      <c r="X62" s="312"/>
      <c r="Y62" s="312"/>
      <c r="Z62" s="312"/>
      <c r="AA62" s="388"/>
      <c r="AB62" s="71"/>
    </row>
    <row r="63" spans="2:28" s="72" customFormat="1" ht="18.75">
      <c r="B63" s="69"/>
      <c r="C63" s="424"/>
      <c r="D63" s="178" t="s">
        <v>562</v>
      </c>
      <c r="E63" s="294">
        <v>1</v>
      </c>
      <c r="F63" s="170" t="s">
        <v>558</v>
      </c>
      <c r="G63" s="264" t="s">
        <v>560</v>
      </c>
      <c r="H63" s="142" t="s">
        <v>559</v>
      </c>
      <c r="I63" s="312"/>
      <c r="J63" s="312"/>
      <c r="K63" s="312"/>
      <c r="L63" s="312"/>
      <c r="M63" s="167" t="s">
        <v>33</v>
      </c>
      <c r="N63" s="312"/>
      <c r="O63" s="312"/>
      <c r="P63" s="167" t="s">
        <v>33</v>
      </c>
      <c r="Q63" s="312"/>
      <c r="R63" s="312"/>
      <c r="S63" s="312"/>
      <c r="T63" s="312"/>
      <c r="U63" s="312"/>
      <c r="V63" s="212"/>
      <c r="W63" s="212"/>
      <c r="X63" s="312"/>
      <c r="Y63" s="312"/>
      <c r="Z63" s="312"/>
      <c r="AA63" s="388"/>
      <c r="AB63" s="71"/>
    </row>
    <row r="64" spans="2:28" s="72" customFormat="1" ht="18.75">
      <c r="B64" s="69"/>
      <c r="C64" s="424"/>
      <c r="D64" s="178" t="s">
        <v>296</v>
      </c>
      <c r="E64" s="160">
        <v>1</v>
      </c>
      <c r="F64" s="170" t="s">
        <v>497</v>
      </c>
      <c r="G64" s="116"/>
      <c r="H64" s="142" t="s">
        <v>160</v>
      </c>
      <c r="I64" s="167" t="s">
        <v>33</v>
      </c>
      <c r="J64" s="167"/>
      <c r="K64" s="167" t="s">
        <v>33</v>
      </c>
      <c r="L64" s="167"/>
      <c r="M64" s="312"/>
      <c r="N64" s="312"/>
      <c r="O64" s="312"/>
      <c r="P64" s="251"/>
      <c r="Q64" s="167"/>
      <c r="R64" s="167"/>
      <c r="S64" s="167"/>
      <c r="T64" s="167"/>
      <c r="U64" s="167"/>
      <c r="V64" s="212"/>
      <c r="W64" s="212"/>
      <c r="X64" s="312"/>
      <c r="Y64" s="312"/>
      <c r="Z64" s="312"/>
      <c r="AA64" s="388"/>
      <c r="AB64" s="71"/>
    </row>
    <row r="65" spans="2:28" s="72" customFormat="1" ht="18.75">
      <c r="B65" s="69"/>
      <c r="C65" s="302" t="s">
        <v>196</v>
      </c>
      <c r="D65" s="204">
        <v>11017719001</v>
      </c>
      <c r="E65" s="271">
        <v>1</v>
      </c>
      <c r="F65" s="178" t="s">
        <v>349</v>
      </c>
      <c r="G65" s="116"/>
      <c r="H65" s="142" t="s">
        <v>411</v>
      </c>
      <c r="I65" s="167" t="s">
        <v>33</v>
      </c>
      <c r="J65" s="167" t="s">
        <v>33</v>
      </c>
      <c r="K65" s="167" t="s">
        <v>33</v>
      </c>
      <c r="L65" s="167" t="s">
        <v>33</v>
      </c>
      <c r="M65" s="167" t="s">
        <v>33</v>
      </c>
      <c r="N65" s="167" t="s">
        <v>33</v>
      </c>
      <c r="O65" s="167" t="s">
        <v>33</v>
      </c>
      <c r="P65" s="167" t="s">
        <v>33</v>
      </c>
      <c r="Q65" s="167" t="s">
        <v>33</v>
      </c>
      <c r="R65" s="167" t="s">
        <v>33</v>
      </c>
      <c r="S65" s="167" t="s">
        <v>33</v>
      </c>
      <c r="T65" s="167" t="s">
        <v>33</v>
      </c>
      <c r="U65" s="167" t="s">
        <v>33</v>
      </c>
      <c r="V65" s="312"/>
      <c r="W65" s="167" t="s">
        <v>33</v>
      </c>
      <c r="X65" s="312" t="s">
        <v>33</v>
      </c>
      <c r="Y65" s="312" t="s">
        <v>33</v>
      </c>
      <c r="Z65" s="312" t="s">
        <v>33</v>
      </c>
      <c r="AA65" s="389"/>
      <c r="AB65" s="71"/>
    </row>
    <row r="66" spans="2:28" s="72" customFormat="1" ht="18.75">
      <c r="B66" s="69"/>
      <c r="C66" s="423" t="s">
        <v>195</v>
      </c>
      <c r="D66" s="205" t="s">
        <v>303</v>
      </c>
      <c r="E66" s="160">
        <v>1</v>
      </c>
      <c r="F66" s="204" t="s">
        <v>348</v>
      </c>
      <c r="G66" s="232"/>
      <c r="H66" s="182" t="s">
        <v>54</v>
      </c>
      <c r="I66" s="167"/>
      <c r="J66" s="167"/>
      <c r="K66" s="167"/>
      <c r="L66" s="167"/>
      <c r="M66" s="312"/>
      <c r="N66" s="312"/>
      <c r="O66" s="312"/>
      <c r="P66" s="251"/>
      <c r="Q66" s="167"/>
      <c r="R66" s="167"/>
      <c r="S66" s="212"/>
      <c r="T66" s="167" t="s">
        <v>33</v>
      </c>
      <c r="U66" s="212"/>
      <c r="V66" s="212"/>
      <c r="W66" s="212"/>
      <c r="X66" s="312"/>
      <c r="Y66" s="312"/>
      <c r="Z66" s="312"/>
      <c r="AA66" s="388"/>
      <c r="AB66" s="71"/>
    </row>
    <row r="67" spans="2:28" s="72" customFormat="1" ht="18.75">
      <c r="B67" s="69"/>
      <c r="C67" s="433"/>
      <c r="D67" s="205" t="s">
        <v>172</v>
      </c>
      <c r="E67" s="160">
        <v>1</v>
      </c>
      <c r="F67" s="204" t="s">
        <v>329</v>
      </c>
      <c r="G67" s="232"/>
      <c r="H67" s="182" t="s">
        <v>54</v>
      </c>
      <c r="I67" s="167"/>
      <c r="J67" s="167"/>
      <c r="K67" s="167"/>
      <c r="L67" s="167"/>
      <c r="M67" s="312"/>
      <c r="N67" s="312"/>
      <c r="O67" s="312"/>
      <c r="P67" s="251"/>
      <c r="Q67" s="167"/>
      <c r="R67" s="167"/>
      <c r="S67" s="212" t="s">
        <v>33</v>
      </c>
      <c r="T67" s="167"/>
      <c r="U67" s="212"/>
      <c r="V67" s="212"/>
      <c r="W67" s="212"/>
      <c r="X67" s="312"/>
      <c r="Y67" s="312"/>
      <c r="Z67" s="312"/>
      <c r="AA67" s="388"/>
      <c r="AB67" s="71"/>
    </row>
    <row r="68" spans="2:28" s="72" customFormat="1" ht="18.75">
      <c r="B68" s="69"/>
      <c r="C68" s="433"/>
      <c r="D68" s="205" t="s">
        <v>173</v>
      </c>
      <c r="E68" s="160">
        <v>1</v>
      </c>
      <c r="F68" s="204" t="s">
        <v>174</v>
      </c>
      <c r="G68" s="232"/>
      <c r="H68" s="182" t="s">
        <v>54</v>
      </c>
      <c r="I68" s="167"/>
      <c r="J68" s="167"/>
      <c r="K68" s="167"/>
      <c r="L68" s="167"/>
      <c r="M68" s="312"/>
      <c r="N68" s="312"/>
      <c r="O68" s="312"/>
      <c r="P68" s="251"/>
      <c r="Q68" s="167"/>
      <c r="R68" s="167"/>
      <c r="S68" s="212"/>
      <c r="T68" s="167"/>
      <c r="U68" s="212" t="s">
        <v>33</v>
      </c>
      <c r="V68" s="212"/>
      <c r="W68" s="212"/>
      <c r="X68" s="312"/>
      <c r="Y68" s="312"/>
      <c r="Z68" s="312"/>
      <c r="AA68" s="388"/>
      <c r="AB68" s="71"/>
    </row>
    <row r="69" spans="2:28" s="72" customFormat="1" ht="18.75">
      <c r="B69" s="69"/>
      <c r="C69" s="433"/>
      <c r="D69" s="321" t="s">
        <v>576</v>
      </c>
      <c r="E69" s="294">
        <v>1</v>
      </c>
      <c r="F69" s="318" t="s">
        <v>577</v>
      </c>
      <c r="G69" s="232"/>
      <c r="H69" s="353"/>
      <c r="I69" s="312"/>
      <c r="J69" s="312"/>
      <c r="K69" s="312"/>
      <c r="L69" s="312"/>
      <c r="M69" s="312"/>
      <c r="N69" s="312"/>
      <c r="O69" s="312"/>
      <c r="P69" s="312"/>
      <c r="Q69" s="312"/>
      <c r="R69" s="312"/>
      <c r="S69" s="212"/>
      <c r="T69" s="312"/>
      <c r="U69" s="212"/>
      <c r="V69" s="212" t="s">
        <v>33</v>
      </c>
      <c r="W69" s="212"/>
      <c r="X69" s="312"/>
      <c r="Y69" s="312"/>
      <c r="Z69" s="312"/>
      <c r="AA69" s="388"/>
      <c r="AB69" s="71"/>
    </row>
    <row r="70" spans="2:28" s="72" customFormat="1" ht="18.75">
      <c r="B70" s="69"/>
      <c r="C70" s="434"/>
      <c r="D70" s="205" t="s">
        <v>175</v>
      </c>
      <c r="E70" s="160">
        <v>1</v>
      </c>
      <c r="F70" s="204" t="s">
        <v>176</v>
      </c>
      <c r="G70" s="232"/>
      <c r="H70" s="182" t="s">
        <v>161</v>
      </c>
      <c r="I70" s="167"/>
      <c r="J70" s="167"/>
      <c r="K70" s="167"/>
      <c r="L70" s="167"/>
      <c r="M70" s="312"/>
      <c r="N70" s="312"/>
      <c r="O70" s="312"/>
      <c r="P70" s="251"/>
      <c r="Q70" s="167"/>
      <c r="R70" s="167" t="s">
        <v>33</v>
      </c>
      <c r="S70" s="212"/>
      <c r="T70" s="167"/>
      <c r="U70" s="212"/>
      <c r="V70" s="212"/>
      <c r="W70" s="212"/>
      <c r="X70" s="312"/>
      <c r="Y70" s="312"/>
      <c r="Z70" s="312"/>
      <c r="AA70" s="388"/>
      <c r="AB70" s="71"/>
    </row>
    <row r="71" spans="2:28" s="72" customFormat="1" ht="18.75">
      <c r="B71" s="69"/>
      <c r="C71" s="266" t="s">
        <v>463</v>
      </c>
      <c r="D71" s="275">
        <v>11018017001</v>
      </c>
      <c r="E71" s="160">
        <v>1</v>
      </c>
      <c r="F71" s="249" t="s">
        <v>339</v>
      </c>
      <c r="G71" s="115"/>
      <c r="H71" s="112">
        <v>1</v>
      </c>
      <c r="I71" s="167" t="s">
        <v>33</v>
      </c>
      <c r="J71" s="167" t="s">
        <v>33</v>
      </c>
      <c r="K71" s="167" t="s">
        <v>33</v>
      </c>
      <c r="L71" s="167" t="s">
        <v>33</v>
      </c>
      <c r="M71" s="167" t="s">
        <v>33</v>
      </c>
      <c r="N71" s="212" t="s">
        <v>33</v>
      </c>
      <c r="O71" s="312"/>
      <c r="P71" s="167" t="s">
        <v>33</v>
      </c>
      <c r="Q71" s="167" t="s">
        <v>33</v>
      </c>
      <c r="R71" s="167" t="s">
        <v>33</v>
      </c>
      <c r="S71" s="167" t="s">
        <v>33</v>
      </c>
      <c r="T71" s="167" t="s">
        <v>33</v>
      </c>
      <c r="U71" s="167" t="s">
        <v>33</v>
      </c>
      <c r="V71" s="312"/>
      <c r="W71" s="167" t="s">
        <v>33</v>
      </c>
      <c r="X71" s="312" t="s">
        <v>33</v>
      </c>
      <c r="Y71" s="312" t="s">
        <v>33</v>
      </c>
      <c r="Z71" s="312" t="s">
        <v>33</v>
      </c>
      <c r="AA71" s="388"/>
      <c r="AB71" s="71"/>
    </row>
    <row r="72" spans="2:28" s="72" customFormat="1" ht="18.75">
      <c r="B72" s="69"/>
      <c r="C72" s="423" t="s">
        <v>464</v>
      </c>
      <c r="D72" s="205">
        <v>13014276005</v>
      </c>
      <c r="E72" s="160">
        <v>1</v>
      </c>
      <c r="F72" s="204" t="s">
        <v>341</v>
      </c>
      <c r="G72" s="232"/>
      <c r="H72" s="182" t="s">
        <v>54</v>
      </c>
      <c r="I72" s="167"/>
      <c r="J72" s="167" t="s">
        <v>33</v>
      </c>
      <c r="K72" s="167"/>
      <c r="L72" s="167"/>
      <c r="M72" s="312"/>
      <c r="N72" s="312"/>
      <c r="O72" s="312"/>
      <c r="P72" s="251"/>
      <c r="Q72" s="167"/>
      <c r="R72" s="167"/>
      <c r="S72" s="212"/>
      <c r="T72" s="167"/>
      <c r="U72" s="212"/>
      <c r="V72" s="212"/>
      <c r="W72" s="212"/>
      <c r="X72" s="312"/>
      <c r="Y72" s="312" t="s">
        <v>33</v>
      </c>
      <c r="Z72" s="312"/>
      <c r="AA72" s="388"/>
      <c r="AB72" s="71"/>
    </row>
    <row r="73" spans="2:28" s="72" customFormat="1" ht="18.75">
      <c r="B73" s="69"/>
      <c r="C73" s="424"/>
      <c r="D73" s="205">
        <v>13014276003</v>
      </c>
      <c r="E73" s="160">
        <v>1</v>
      </c>
      <c r="F73" s="204" t="s">
        <v>181</v>
      </c>
      <c r="G73" s="232"/>
      <c r="H73" s="182" t="s">
        <v>184</v>
      </c>
      <c r="I73" s="167"/>
      <c r="J73" s="167"/>
      <c r="K73" s="167"/>
      <c r="L73" s="167"/>
      <c r="M73" s="312"/>
      <c r="N73" s="212" t="s">
        <v>33</v>
      </c>
      <c r="O73" s="212" t="s">
        <v>33</v>
      </c>
      <c r="P73" s="251"/>
      <c r="Q73" s="167"/>
      <c r="R73" s="167"/>
      <c r="S73" s="212" t="s">
        <v>33</v>
      </c>
      <c r="T73" s="167"/>
      <c r="U73" s="212"/>
      <c r="V73" s="212"/>
      <c r="W73" s="212" t="s">
        <v>33</v>
      </c>
      <c r="X73" s="312"/>
      <c r="Y73" s="312"/>
      <c r="Z73" s="312"/>
      <c r="AA73" s="388"/>
      <c r="AB73" s="71"/>
    </row>
    <row r="74" spans="2:28" s="72" customFormat="1" ht="18.75">
      <c r="B74" s="69"/>
      <c r="C74" s="424"/>
      <c r="D74" s="205">
        <v>13014276002</v>
      </c>
      <c r="E74" s="160">
        <v>1</v>
      </c>
      <c r="F74" s="204" t="s">
        <v>330</v>
      </c>
      <c r="G74" s="232"/>
      <c r="H74" s="182" t="s">
        <v>331</v>
      </c>
      <c r="I74" s="167" t="s">
        <v>33</v>
      </c>
      <c r="J74" s="167"/>
      <c r="K74" s="167" t="s">
        <v>33</v>
      </c>
      <c r="L74" s="167" t="s">
        <v>33</v>
      </c>
      <c r="M74" s="167" t="s">
        <v>33</v>
      </c>
      <c r="N74" s="312"/>
      <c r="O74" s="312"/>
      <c r="P74" s="167" t="s">
        <v>33</v>
      </c>
      <c r="Q74" s="167" t="s">
        <v>33</v>
      </c>
      <c r="R74" s="167" t="s">
        <v>33</v>
      </c>
      <c r="S74" s="212"/>
      <c r="T74" s="167" t="s">
        <v>33</v>
      </c>
      <c r="U74" s="212"/>
      <c r="V74" s="212"/>
      <c r="W74" s="212"/>
      <c r="X74" s="312" t="s">
        <v>33</v>
      </c>
      <c r="Y74" s="312"/>
      <c r="Z74" s="312"/>
      <c r="AA74" s="388"/>
      <c r="AB74" s="71"/>
    </row>
    <row r="75" spans="2:28" s="72" customFormat="1" ht="18.75">
      <c r="B75" s="69"/>
      <c r="C75" s="424"/>
      <c r="D75" s="321">
        <v>13014276007</v>
      </c>
      <c r="E75" s="294">
        <v>1</v>
      </c>
      <c r="F75" s="318" t="s">
        <v>580</v>
      </c>
      <c r="G75" s="232"/>
      <c r="H75" s="353" t="s">
        <v>581</v>
      </c>
      <c r="I75" s="312"/>
      <c r="J75" s="312"/>
      <c r="K75" s="312"/>
      <c r="L75" s="312"/>
      <c r="M75" s="312"/>
      <c r="N75" s="312"/>
      <c r="O75" s="312"/>
      <c r="P75" s="312"/>
      <c r="Q75" s="312"/>
      <c r="R75" s="312"/>
      <c r="S75" s="212"/>
      <c r="T75" s="312"/>
      <c r="U75" s="212"/>
      <c r="V75" s="167" t="s">
        <v>33</v>
      </c>
      <c r="W75" s="212"/>
      <c r="X75" s="312"/>
      <c r="Y75" s="312"/>
      <c r="Z75" s="312"/>
      <c r="AA75" s="388"/>
      <c r="AB75" s="71"/>
    </row>
    <row r="76" spans="2:28" s="72" customFormat="1" ht="18.75">
      <c r="B76" s="69"/>
      <c r="C76" s="425"/>
      <c r="D76" s="205">
        <v>13014276004</v>
      </c>
      <c r="E76" s="160">
        <v>1</v>
      </c>
      <c r="F76" s="204" t="s">
        <v>332</v>
      </c>
      <c r="G76" s="232"/>
      <c r="H76" s="182" t="s">
        <v>184</v>
      </c>
      <c r="I76" s="167"/>
      <c r="J76" s="167"/>
      <c r="K76" s="167"/>
      <c r="L76" s="167"/>
      <c r="M76" s="312"/>
      <c r="N76" s="312"/>
      <c r="O76" s="312"/>
      <c r="P76" s="251"/>
      <c r="Q76" s="167"/>
      <c r="R76" s="167"/>
      <c r="S76" s="212"/>
      <c r="T76" s="167"/>
      <c r="U76" s="212" t="s">
        <v>33</v>
      </c>
      <c r="V76" s="212"/>
      <c r="W76" s="212"/>
      <c r="X76" s="312"/>
      <c r="Y76" s="312"/>
      <c r="Z76" s="312" t="s">
        <v>33</v>
      </c>
      <c r="AA76" s="388"/>
      <c r="AB76" s="71"/>
    </row>
    <row r="77" spans="2:28" s="72" customFormat="1" ht="18.75">
      <c r="B77" s="69"/>
      <c r="C77" s="145" t="s">
        <v>199</v>
      </c>
      <c r="D77" s="204" t="s">
        <v>93</v>
      </c>
      <c r="E77" s="160">
        <v>1</v>
      </c>
      <c r="F77" s="170" t="s">
        <v>94</v>
      </c>
      <c r="G77" s="115"/>
      <c r="H77" s="112">
        <v>1</v>
      </c>
      <c r="I77" s="167" t="s">
        <v>33</v>
      </c>
      <c r="J77" s="212" t="s">
        <v>33</v>
      </c>
      <c r="K77" s="167" t="s">
        <v>33</v>
      </c>
      <c r="L77" s="167" t="s">
        <v>33</v>
      </c>
      <c r="M77" s="167" t="s">
        <v>33</v>
      </c>
      <c r="N77" s="212" t="s">
        <v>33</v>
      </c>
      <c r="O77" s="212" t="s">
        <v>33</v>
      </c>
      <c r="P77" s="167" t="s">
        <v>33</v>
      </c>
      <c r="Q77" s="167" t="s">
        <v>33</v>
      </c>
      <c r="R77" s="167" t="s">
        <v>33</v>
      </c>
      <c r="S77" s="167" t="s">
        <v>33</v>
      </c>
      <c r="T77" s="167" t="s">
        <v>33</v>
      </c>
      <c r="U77" s="167" t="s">
        <v>33</v>
      </c>
      <c r="V77" s="167" t="s">
        <v>33</v>
      </c>
      <c r="W77" s="212" t="s">
        <v>33</v>
      </c>
      <c r="X77" s="312" t="s">
        <v>33</v>
      </c>
      <c r="Y77" s="312" t="s">
        <v>33</v>
      </c>
      <c r="Z77" s="312" t="s">
        <v>33</v>
      </c>
      <c r="AA77" s="388"/>
      <c r="AB77" s="71"/>
    </row>
    <row r="78" spans="2:28" s="72" customFormat="1" ht="18.75">
      <c r="B78" s="69"/>
      <c r="C78" s="247" t="s">
        <v>211</v>
      </c>
      <c r="D78" s="204">
        <v>50014024001</v>
      </c>
      <c r="E78" s="160">
        <v>1</v>
      </c>
      <c r="F78" s="170" t="s">
        <v>113</v>
      </c>
      <c r="G78" s="118"/>
      <c r="H78" s="182" t="s">
        <v>54</v>
      </c>
      <c r="I78" s="167" t="s">
        <v>33</v>
      </c>
      <c r="J78" s="212" t="s">
        <v>33</v>
      </c>
      <c r="K78" s="167" t="s">
        <v>33</v>
      </c>
      <c r="L78" s="167" t="s">
        <v>33</v>
      </c>
      <c r="M78" s="167" t="s">
        <v>33</v>
      </c>
      <c r="N78" s="212" t="s">
        <v>33</v>
      </c>
      <c r="O78" s="212" t="s">
        <v>33</v>
      </c>
      <c r="P78" s="167" t="s">
        <v>33</v>
      </c>
      <c r="Q78" s="167" t="s">
        <v>33</v>
      </c>
      <c r="R78" s="167" t="s">
        <v>33</v>
      </c>
      <c r="S78" s="167" t="s">
        <v>33</v>
      </c>
      <c r="T78" s="167" t="s">
        <v>33</v>
      </c>
      <c r="U78" s="167" t="s">
        <v>33</v>
      </c>
      <c r="V78" s="167" t="s">
        <v>33</v>
      </c>
      <c r="W78" s="212" t="s">
        <v>33</v>
      </c>
      <c r="X78" s="312" t="s">
        <v>33</v>
      </c>
      <c r="Y78" s="312" t="s">
        <v>33</v>
      </c>
      <c r="Z78" s="312" t="s">
        <v>33</v>
      </c>
      <c r="AA78" s="388"/>
      <c r="AB78" s="71"/>
    </row>
    <row r="79" spans="2:28" s="72" customFormat="1" ht="18.75">
      <c r="B79" s="69"/>
      <c r="C79" s="246" t="s">
        <v>198</v>
      </c>
      <c r="D79" s="205">
        <v>30014044001</v>
      </c>
      <c r="E79" s="160">
        <v>1</v>
      </c>
      <c r="F79" s="170" t="s">
        <v>194</v>
      </c>
      <c r="G79" s="118"/>
      <c r="H79" s="112">
        <v>0.03</v>
      </c>
      <c r="I79" s="167" t="s">
        <v>33</v>
      </c>
      <c r="J79" s="212" t="s">
        <v>33</v>
      </c>
      <c r="K79" s="167" t="s">
        <v>33</v>
      </c>
      <c r="L79" s="167" t="s">
        <v>33</v>
      </c>
      <c r="M79" s="167" t="s">
        <v>33</v>
      </c>
      <c r="N79" s="212" t="s">
        <v>33</v>
      </c>
      <c r="O79" s="212" t="s">
        <v>33</v>
      </c>
      <c r="P79" s="167" t="s">
        <v>33</v>
      </c>
      <c r="Q79" s="167" t="s">
        <v>33</v>
      </c>
      <c r="R79" s="167" t="s">
        <v>33</v>
      </c>
      <c r="S79" s="167" t="s">
        <v>33</v>
      </c>
      <c r="T79" s="167" t="s">
        <v>33</v>
      </c>
      <c r="U79" s="167" t="s">
        <v>33</v>
      </c>
      <c r="V79" s="167" t="s">
        <v>33</v>
      </c>
      <c r="W79" s="212" t="s">
        <v>33</v>
      </c>
      <c r="X79" s="312" t="s">
        <v>33</v>
      </c>
      <c r="Y79" s="312" t="s">
        <v>33</v>
      </c>
      <c r="Z79" s="312" t="s">
        <v>33</v>
      </c>
      <c r="AA79" s="388"/>
      <c r="AB79" s="71"/>
    </row>
    <row r="80" spans="2:28" s="72" customFormat="1" ht="18.75">
      <c r="B80" s="69"/>
      <c r="C80" s="145" t="s">
        <v>201</v>
      </c>
      <c r="D80" s="204">
        <v>11017865001</v>
      </c>
      <c r="E80" s="160">
        <v>1</v>
      </c>
      <c r="F80" s="170" t="s">
        <v>108</v>
      </c>
      <c r="G80" s="203"/>
      <c r="H80" s="142" t="s">
        <v>54</v>
      </c>
      <c r="I80" s="167" t="s">
        <v>33</v>
      </c>
      <c r="J80" s="212" t="s">
        <v>33</v>
      </c>
      <c r="K80" s="167" t="s">
        <v>33</v>
      </c>
      <c r="L80" s="167" t="s">
        <v>33</v>
      </c>
      <c r="M80" s="167" t="s">
        <v>33</v>
      </c>
      <c r="N80" s="212" t="s">
        <v>33</v>
      </c>
      <c r="O80" s="212" t="s">
        <v>33</v>
      </c>
      <c r="P80" s="167" t="s">
        <v>33</v>
      </c>
      <c r="Q80" s="167" t="s">
        <v>33</v>
      </c>
      <c r="R80" s="167" t="s">
        <v>33</v>
      </c>
      <c r="S80" s="167" t="s">
        <v>33</v>
      </c>
      <c r="T80" s="167" t="s">
        <v>33</v>
      </c>
      <c r="U80" s="167" t="s">
        <v>33</v>
      </c>
      <c r="V80" s="167" t="s">
        <v>33</v>
      </c>
      <c r="W80" s="212" t="s">
        <v>33</v>
      </c>
      <c r="X80" s="312" t="s">
        <v>33</v>
      </c>
      <c r="Y80" s="312" t="s">
        <v>33</v>
      </c>
      <c r="Z80" s="312" t="s">
        <v>33</v>
      </c>
      <c r="AA80" s="388"/>
      <c r="AB80" s="71"/>
    </row>
    <row r="81" spans="2:28" s="72" customFormat="1" ht="18.75">
      <c r="B81" s="69"/>
      <c r="C81" s="145" t="s">
        <v>200</v>
      </c>
      <c r="D81" s="204">
        <v>11017866004</v>
      </c>
      <c r="E81" s="160">
        <v>1</v>
      </c>
      <c r="F81" s="170" t="s">
        <v>333</v>
      </c>
      <c r="G81" s="203"/>
      <c r="H81" s="142" t="s">
        <v>184</v>
      </c>
      <c r="I81" s="167" t="s">
        <v>33</v>
      </c>
      <c r="J81" s="212" t="s">
        <v>33</v>
      </c>
      <c r="K81" s="167" t="s">
        <v>33</v>
      </c>
      <c r="L81" s="167" t="s">
        <v>33</v>
      </c>
      <c r="M81" s="167" t="s">
        <v>33</v>
      </c>
      <c r="N81" s="212" t="s">
        <v>33</v>
      </c>
      <c r="O81" s="212" t="s">
        <v>33</v>
      </c>
      <c r="P81" s="167" t="s">
        <v>33</v>
      </c>
      <c r="Q81" s="167" t="s">
        <v>33</v>
      </c>
      <c r="R81" s="167" t="s">
        <v>33</v>
      </c>
      <c r="S81" s="167" t="s">
        <v>33</v>
      </c>
      <c r="T81" s="167" t="s">
        <v>33</v>
      </c>
      <c r="U81" s="167" t="s">
        <v>33</v>
      </c>
      <c r="V81" s="167" t="s">
        <v>33</v>
      </c>
      <c r="W81" s="212" t="s">
        <v>33</v>
      </c>
      <c r="X81" s="312" t="s">
        <v>33</v>
      </c>
      <c r="Y81" s="312" t="s">
        <v>33</v>
      </c>
      <c r="Z81" s="312" t="s">
        <v>33</v>
      </c>
      <c r="AA81" s="388"/>
      <c r="AB81" s="71"/>
    </row>
    <row r="82" spans="2:28" s="72" customFormat="1" ht="18.75">
      <c r="B82" s="69"/>
      <c r="C82" s="145" t="s">
        <v>197</v>
      </c>
      <c r="D82" s="204" t="s">
        <v>90</v>
      </c>
      <c r="E82" s="160">
        <v>1</v>
      </c>
      <c r="F82" s="170" t="s">
        <v>91</v>
      </c>
      <c r="G82" s="203"/>
      <c r="H82" s="142" t="s">
        <v>54</v>
      </c>
      <c r="I82" s="167" t="s">
        <v>33</v>
      </c>
      <c r="J82" s="212" t="s">
        <v>33</v>
      </c>
      <c r="K82" s="167" t="s">
        <v>33</v>
      </c>
      <c r="L82" s="167" t="s">
        <v>33</v>
      </c>
      <c r="M82" s="167" t="s">
        <v>33</v>
      </c>
      <c r="N82" s="212" t="s">
        <v>33</v>
      </c>
      <c r="O82" s="212" t="s">
        <v>33</v>
      </c>
      <c r="P82" s="167" t="s">
        <v>33</v>
      </c>
      <c r="Q82" s="167" t="s">
        <v>33</v>
      </c>
      <c r="R82" s="167" t="s">
        <v>33</v>
      </c>
      <c r="S82" s="167" t="s">
        <v>33</v>
      </c>
      <c r="T82" s="167" t="s">
        <v>33</v>
      </c>
      <c r="U82" s="167" t="s">
        <v>33</v>
      </c>
      <c r="V82" s="167" t="s">
        <v>33</v>
      </c>
      <c r="W82" s="212" t="s">
        <v>33</v>
      </c>
      <c r="X82" s="312" t="s">
        <v>33</v>
      </c>
      <c r="Y82" s="312" t="s">
        <v>33</v>
      </c>
      <c r="Z82" s="312" t="s">
        <v>33</v>
      </c>
      <c r="AA82" s="388"/>
      <c r="AB82" s="71"/>
    </row>
    <row r="83" spans="2:28" s="72" customFormat="1" ht="18.75">
      <c r="B83" s="69"/>
      <c r="C83" s="145" t="s">
        <v>465</v>
      </c>
      <c r="D83" s="204">
        <v>32014947001</v>
      </c>
      <c r="E83" s="160">
        <v>1</v>
      </c>
      <c r="F83" s="178" t="s">
        <v>157</v>
      </c>
      <c r="G83" s="115"/>
      <c r="H83" s="142" t="s">
        <v>54</v>
      </c>
      <c r="I83" s="167" t="s">
        <v>33</v>
      </c>
      <c r="J83" s="212" t="s">
        <v>33</v>
      </c>
      <c r="K83" s="212" t="s">
        <v>33</v>
      </c>
      <c r="L83" s="167" t="s">
        <v>33</v>
      </c>
      <c r="M83" s="167" t="s">
        <v>33</v>
      </c>
      <c r="N83" s="212" t="s">
        <v>33</v>
      </c>
      <c r="O83" s="212" t="s">
        <v>33</v>
      </c>
      <c r="P83" s="167" t="s">
        <v>33</v>
      </c>
      <c r="Q83" s="167" t="s">
        <v>33</v>
      </c>
      <c r="R83" s="167" t="s">
        <v>33</v>
      </c>
      <c r="S83" s="167" t="s">
        <v>33</v>
      </c>
      <c r="T83" s="167" t="s">
        <v>33</v>
      </c>
      <c r="U83" s="167" t="s">
        <v>33</v>
      </c>
      <c r="V83" s="167" t="s">
        <v>33</v>
      </c>
      <c r="W83" s="212" t="s">
        <v>33</v>
      </c>
      <c r="X83" s="312" t="s">
        <v>33</v>
      </c>
      <c r="Y83" s="312" t="s">
        <v>33</v>
      </c>
      <c r="Z83" s="312" t="s">
        <v>33</v>
      </c>
      <c r="AA83" s="388"/>
      <c r="AB83" s="71"/>
    </row>
    <row r="84" spans="2:28" s="72" customFormat="1" ht="18.75">
      <c r="B84" s="69"/>
      <c r="C84" s="145" t="s">
        <v>466</v>
      </c>
      <c r="D84" s="204" t="s">
        <v>79</v>
      </c>
      <c r="E84" s="160">
        <v>1</v>
      </c>
      <c r="F84" s="170" t="s">
        <v>80</v>
      </c>
      <c r="G84" s="115" t="s">
        <v>171</v>
      </c>
      <c r="H84" s="112">
        <v>0.03</v>
      </c>
      <c r="I84" s="167" t="s">
        <v>33</v>
      </c>
      <c r="J84" s="212" t="s">
        <v>33</v>
      </c>
      <c r="K84" s="167" t="s">
        <v>33</v>
      </c>
      <c r="L84" s="167" t="s">
        <v>33</v>
      </c>
      <c r="M84" s="167" t="s">
        <v>33</v>
      </c>
      <c r="N84" s="212" t="s">
        <v>33</v>
      </c>
      <c r="O84" s="212" t="s">
        <v>33</v>
      </c>
      <c r="P84" s="167" t="s">
        <v>33</v>
      </c>
      <c r="Q84" s="167" t="s">
        <v>33</v>
      </c>
      <c r="R84" s="167" t="s">
        <v>33</v>
      </c>
      <c r="S84" s="167" t="s">
        <v>33</v>
      </c>
      <c r="T84" s="167" t="s">
        <v>33</v>
      </c>
      <c r="U84" s="167" t="s">
        <v>33</v>
      </c>
      <c r="V84" s="167" t="s">
        <v>33</v>
      </c>
      <c r="W84" s="212" t="s">
        <v>33</v>
      </c>
      <c r="X84" s="312" t="s">
        <v>33</v>
      </c>
      <c r="Y84" s="312" t="s">
        <v>33</v>
      </c>
      <c r="Z84" s="312" t="s">
        <v>33</v>
      </c>
      <c r="AA84" s="388"/>
      <c r="AB84" s="71"/>
    </row>
    <row r="85" spans="2:28" s="72" customFormat="1" ht="18.75">
      <c r="B85" s="69"/>
      <c r="C85" s="145" t="s">
        <v>202</v>
      </c>
      <c r="D85" s="204">
        <v>75016145001</v>
      </c>
      <c r="E85" s="160">
        <v>1</v>
      </c>
      <c r="F85" s="170" t="s">
        <v>69</v>
      </c>
      <c r="G85" s="264"/>
      <c r="H85" s="112">
        <v>0.03</v>
      </c>
      <c r="I85" s="167" t="s">
        <v>33</v>
      </c>
      <c r="J85" s="212" t="s">
        <v>33</v>
      </c>
      <c r="K85" s="167" t="s">
        <v>33</v>
      </c>
      <c r="L85" s="167" t="s">
        <v>33</v>
      </c>
      <c r="M85" s="167" t="s">
        <v>33</v>
      </c>
      <c r="N85" s="212" t="s">
        <v>33</v>
      </c>
      <c r="O85" s="212" t="s">
        <v>33</v>
      </c>
      <c r="P85" s="167" t="s">
        <v>33</v>
      </c>
      <c r="Q85" s="167" t="s">
        <v>33</v>
      </c>
      <c r="R85" s="167" t="s">
        <v>33</v>
      </c>
      <c r="S85" s="167" t="s">
        <v>33</v>
      </c>
      <c r="T85" s="167" t="s">
        <v>33</v>
      </c>
      <c r="U85" s="167" t="s">
        <v>33</v>
      </c>
      <c r="V85" s="167" t="s">
        <v>33</v>
      </c>
      <c r="W85" s="212" t="s">
        <v>33</v>
      </c>
      <c r="X85" s="312" t="s">
        <v>33</v>
      </c>
      <c r="Y85" s="312" t="s">
        <v>33</v>
      </c>
      <c r="Z85" s="312" t="s">
        <v>33</v>
      </c>
      <c r="AA85" s="388"/>
      <c r="AB85" s="71"/>
    </row>
    <row r="86" spans="2:28" s="72" customFormat="1" ht="18.75">
      <c r="B86" s="69"/>
      <c r="C86" s="247" t="s">
        <v>474</v>
      </c>
      <c r="D86" s="206">
        <v>11014905097</v>
      </c>
      <c r="E86" s="294">
        <v>3</v>
      </c>
      <c r="F86" s="170" t="s">
        <v>96</v>
      </c>
      <c r="G86" s="291" t="s">
        <v>469</v>
      </c>
      <c r="H86" s="112">
        <v>3</v>
      </c>
      <c r="I86" s="167" t="s">
        <v>33</v>
      </c>
      <c r="J86" s="212" t="s">
        <v>33</v>
      </c>
      <c r="K86" s="167" t="s">
        <v>33</v>
      </c>
      <c r="L86" s="167" t="s">
        <v>33</v>
      </c>
      <c r="M86" s="167" t="s">
        <v>33</v>
      </c>
      <c r="N86" s="212" t="s">
        <v>33</v>
      </c>
      <c r="O86" s="212" t="s">
        <v>33</v>
      </c>
      <c r="P86" s="167" t="s">
        <v>33</v>
      </c>
      <c r="Q86" s="167" t="s">
        <v>33</v>
      </c>
      <c r="R86" s="167" t="s">
        <v>33</v>
      </c>
      <c r="S86" s="167" t="s">
        <v>33</v>
      </c>
      <c r="T86" s="167" t="s">
        <v>33</v>
      </c>
      <c r="U86" s="167" t="s">
        <v>33</v>
      </c>
      <c r="V86" s="167" t="s">
        <v>33</v>
      </c>
      <c r="W86" s="212" t="s">
        <v>33</v>
      </c>
      <c r="X86" s="312" t="s">
        <v>33</v>
      </c>
      <c r="Y86" s="312" t="s">
        <v>33</v>
      </c>
      <c r="Z86" s="312" t="s">
        <v>33</v>
      </c>
      <c r="AA86" s="388"/>
      <c r="AB86" s="71"/>
    </row>
    <row r="87" spans="2:28" s="72" customFormat="1" ht="18.75">
      <c r="B87" s="69"/>
      <c r="C87" s="247" t="s">
        <v>475</v>
      </c>
      <c r="D87" s="204" t="s">
        <v>95</v>
      </c>
      <c r="E87" s="294">
        <v>2</v>
      </c>
      <c r="F87" s="170" t="s">
        <v>207</v>
      </c>
      <c r="G87" s="118"/>
      <c r="H87" s="142" t="s">
        <v>130</v>
      </c>
      <c r="I87" s="167" t="s">
        <v>33</v>
      </c>
      <c r="J87" s="212" t="s">
        <v>33</v>
      </c>
      <c r="K87" s="167" t="s">
        <v>33</v>
      </c>
      <c r="L87" s="167" t="s">
        <v>33</v>
      </c>
      <c r="M87" s="167" t="s">
        <v>33</v>
      </c>
      <c r="N87" s="212" t="s">
        <v>33</v>
      </c>
      <c r="O87" s="212" t="s">
        <v>33</v>
      </c>
      <c r="P87" s="167" t="s">
        <v>33</v>
      </c>
      <c r="Q87" s="167" t="s">
        <v>33</v>
      </c>
      <c r="R87" s="167" t="s">
        <v>33</v>
      </c>
      <c r="S87" s="167" t="s">
        <v>33</v>
      </c>
      <c r="T87" s="167" t="s">
        <v>33</v>
      </c>
      <c r="U87" s="167" t="s">
        <v>33</v>
      </c>
      <c r="V87" s="167" t="s">
        <v>33</v>
      </c>
      <c r="W87" s="212" t="s">
        <v>33</v>
      </c>
      <c r="X87" s="312" t="s">
        <v>33</v>
      </c>
      <c r="Y87" s="312" t="s">
        <v>33</v>
      </c>
      <c r="Z87" s="312" t="s">
        <v>33</v>
      </c>
      <c r="AA87" s="388"/>
      <c r="AB87" s="71"/>
    </row>
    <row r="88" spans="2:28" s="72" customFormat="1" ht="18.75">
      <c r="B88" s="69"/>
      <c r="C88" s="247" t="s">
        <v>5</v>
      </c>
      <c r="D88" s="204" t="s">
        <v>191</v>
      </c>
      <c r="E88" s="294">
        <v>2</v>
      </c>
      <c r="F88" s="170" t="s">
        <v>208</v>
      </c>
      <c r="G88" s="118"/>
      <c r="H88" s="142" t="s">
        <v>161</v>
      </c>
      <c r="I88" s="167" t="s">
        <v>33</v>
      </c>
      <c r="J88" s="212" t="s">
        <v>33</v>
      </c>
      <c r="K88" s="167" t="s">
        <v>33</v>
      </c>
      <c r="L88" s="167" t="s">
        <v>33</v>
      </c>
      <c r="M88" s="167" t="s">
        <v>33</v>
      </c>
      <c r="N88" s="212" t="s">
        <v>33</v>
      </c>
      <c r="O88" s="212" t="s">
        <v>33</v>
      </c>
      <c r="P88" s="167" t="s">
        <v>33</v>
      </c>
      <c r="Q88" s="167" t="s">
        <v>33</v>
      </c>
      <c r="R88" s="167" t="s">
        <v>33</v>
      </c>
      <c r="S88" s="167" t="s">
        <v>33</v>
      </c>
      <c r="T88" s="167" t="s">
        <v>33</v>
      </c>
      <c r="U88" s="167" t="s">
        <v>33</v>
      </c>
      <c r="V88" s="167" t="s">
        <v>33</v>
      </c>
      <c r="W88" s="212" t="s">
        <v>33</v>
      </c>
      <c r="X88" s="312" t="s">
        <v>33</v>
      </c>
      <c r="Y88" s="312" t="s">
        <v>33</v>
      </c>
      <c r="Z88" s="312" t="s">
        <v>33</v>
      </c>
      <c r="AA88" s="388"/>
      <c r="AB88" s="71"/>
    </row>
    <row r="89" spans="2:28" s="72" customFormat="1" ht="18.75">
      <c r="B89" s="69"/>
      <c r="C89" s="145" t="s">
        <v>203</v>
      </c>
      <c r="D89" s="204">
        <v>11017864002</v>
      </c>
      <c r="E89" s="160">
        <v>1</v>
      </c>
      <c r="F89" s="170" t="s">
        <v>67</v>
      </c>
      <c r="G89" s="203"/>
      <c r="H89" s="142" t="s">
        <v>54</v>
      </c>
      <c r="I89" s="167" t="s">
        <v>33</v>
      </c>
      <c r="J89" s="212" t="s">
        <v>33</v>
      </c>
      <c r="K89" s="167" t="s">
        <v>33</v>
      </c>
      <c r="L89" s="167" t="s">
        <v>33</v>
      </c>
      <c r="M89" s="167" t="s">
        <v>33</v>
      </c>
      <c r="N89" s="212" t="s">
        <v>33</v>
      </c>
      <c r="O89" s="212" t="s">
        <v>33</v>
      </c>
      <c r="P89" s="167" t="s">
        <v>33</v>
      </c>
      <c r="Q89" s="167" t="s">
        <v>33</v>
      </c>
      <c r="R89" s="167" t="s">
        <v>33</v>
      </c>
      <c r="S89" s="167" t="s">
        <v>33</v>
      </c>
      <c r="T89" s="167" t="s">
        <v>33</v>
      </c>
      <c r="U89" s="167" t="s">
        <v>33</v>
      </c>
      <c r="V89" s="167" t="s">
        <v>33</v>
      </c>
      <c r="W89" s="212" t="s">
        <v>33</v>
      </c>
      <c r="X89" s="312" t="s">
        <v>33</v>
      </c>
      <c r="Y89" s="312" t="s">
        <v>33</v>
      </c>
      <c r="Z89" s="312" t="s">
        <v>33</v>
      </c>
      <c r="AA89" s="388"/>
      <c r="AB89" s="71"/>
    </row>
    <row r="90" spans="2:28" s="72" customFormat="1" ht="18.75">
      <c r="B90" s="69"/>
      <c r="C90" s="145" t="s">
        <v>205</v>
      </c>
      <c r="D90" s="204" t="s">
        <v>190</v>
      </c>
      <c r="E90" s="160">
        <v>1</v>
      </c>
      <c r="F90" s="170" t="s">
        <v>92</v>
      </c>
      <c r="G90" s="115" t="s">
        <v>163</v>
      </c>
      <c r="H90" s="112">
        <v>0.03</v>
      </c>
      <c r="I90" s="167" t="s">
        <v>33</v>
      </c>
      <c r="J90" s="212" t="s">
        <v>33</v>
      </c>
      <c r="K90" s="167" t="s">
        <v>33</v>
      </c>
      <c r="L90" s="167" t="s">
        <v>33</v>
      </c>
      <c r="M90" s="167" t="s">
        <v>33</v>
      </c>
      <c r="N90" s="212" t="s">
        <v>33</v>
      </c>
      <c r="O90" s="212" t="s">
        <v>33</v>
      </c>
      <c r="P90" s="167" t="s">
        <v>33</v>
      </c>
      <c r="Q90" s="167" t="s">
        <v>33</v>
      </c>
      <c r="R90" s="167" t="s">
        <v>33</v>
      </c>
      <c r="S90" s="167" t="s">
        <v>33</v>
      </c>
      <c r="T90" s="167" t="s">
        <v>33</v>
      </c>
      <c r="U90" s="167" t="s">
        <v>33</v>
      </c>
      <c r="V90" s="167" t="s">
        <v>33</v>
      </c>
      <c r="W90" s="212" t="s">
        <v>33</v>
      </c>
      <c r="X90" s="312" t="s">
        <v>33</v>
      </c>
      <c r="Y90" s="312" t="s">
        <v>33</v>
      </c>
      <c r="Z90" s="312" t="s">
        <v>33</v>
      </c>
      <c r="AA90" s="388"/>
      <c r="AB90" s="71"/>
    </row>
    <row r="91" spans="2:28" s="72" customFormat="1" ht="18.75">
      <c r="B91" s="69"/>
      <c r="C91" s="145" t="s">
        <v>5</v>
      </c>
      <c r="D91" s="204">
        <v>11017741001</v>
      </c>
      <c r="E91" s="294">
        <v>2</v>
      </c>
      <c r="F91" s="170" t="s">
        <v>107</v>
      </c>
      <c r="G91" s="117"/>
      <c r="H91" s="112">
        <v>0.03</v>
      </c>
      <c r="I91" s="167" t="s">
        <v>33</v>
      </c>
      <c r="J91" s="212" t="s">
        <v>33</v>
      </c>
      <c r="K91" s="167" t="s">
        <v>33</v>
      </c>
      <c r="L91" s="167" t="s">
        <v>33</v>
      </c>
      <c r="M91" s="167" t="s">
        <v>33</v>
      </c>
      <c r="N91" s="212" t="s">
        <v>33</v>
      </c>
      <c r="O91" s="212" t="s">
        <v>33</v>
      </c>
      <c r="P91" s="167" t="s">
        <v>33</v>
      </c>
      <c r="Q91" s="167" t="s">
        <v>33</v>
      </c>
      <c r="R91" s="167" t="s">
        <v>33</v>
      </c>
      <c r="S91" s="167" t="s">
        <v>33</v>
      </c>
      <c r="T91" s="167" t="s">
        <v>33</v>
      </c>
      <c r="U91" s="167" t="s">
        <v>33</v>
      </c>
      <c r="V91" s="167" t="s">
        <v>33</v>
      </c>
      <c r="W91" s="212" t="s">
        <v>33</v>
      </c>
      <c r="X91" s="312" t="s">
        <v>33</v>
      </c>
      <c r="Y91" s="312" t="s">
        <v>33</v>
      </c>
      <c r="Z91" s="312" t="s">
        <v>33</v>
      </c>
      <c r="AA91" s="388"/>
      <c r="AB91" s="71"/>
    </row>
    <row r="92" spans="2:28" s="72" customFormat="1" ht="18.75">
      <c r="B92" s="69"/>
      <c r="C92" s="145" t="s">
        <v>5</v>
      </c>
      <c r="D92" s="204">
        <v>11017742001</v>
      </c>
      <c r="E92" s="160">
        <v>1</v>
      </c>
      <c r="F92" s="170" t="s">
        <v>109</v>
      </c>
      <c r="G92" s="117"/>
      <c r="H92" s="112">
        <v>0.03</v>
      </c>
      <c r="I92" s="167" t="s">
        <v>33</v>
      </c>
      <c r="J92" s="212" t="s">
        <v>33</v>
      </c>
      <c r="K92" s="167" t="s">
        <v>33</v>
      </c>
      <c r="L92" s="167" t="s">
        <v>33</v>
      </c>
      <c r="M92" s="167" t="s">
        <v>33</v>
      </c>
      <c r="N92" s="212" t="s">
        <v>33</v>
      </c>
      <c r="O92" s="212" t="s">
        <v>33</v>
      </c>
      <c r="P92" s="167" t="s">
        <v>33</v>
      </c>
      <c r="Q92" s="167" t="s">
        <v>33</v>
      </c>
      <c r="R92" s="167" t="s">
        <v>33</v>
      </c>
      <c r="S92" s="167" t="s">
        <v>33</v>
      </c>
      <c r="T92" s="167" t="s">
        <v>33</v>
      </c>
      <c r="U92" s="167" t="s">
        <v>33</v>
      </c>
      <c r="V92" s="167" t="s">
        <v>33</v>
      </c>
      <c r="W92" s="212" t="s">
        <v>33</v>
      </c>
      <c r="X92" s="312" t="s">
        <v>33</v>
      </c>
      <c r="Y92" s="312" t="s">
        <v>33</v>
      </c>
      <c r="Z92" s="312" t="s">
        <v>33</v>
      </c>
      <c r="AA92" s="388"/>
      <c r="AB92" s="71"/>
    </row>
    <row r="93" spans="2:28" s="72" customFormat="1" ht="18.75">
      <c r="B93" s="69"/>
      <c r="C93" s="246" t="s">
        <v>206</v>
      </c>
      <c r="D93" s="170" t="s">
        <v>154</v>
      </c>
      <c r="E93" s="160">
        <v>1</v>
      </c>
      <c r="F93" s="178" t="s">
        <v>76</v>
      </c>
      <c r="G93" s="116"/>
      <c r="H93" s="142" t="s">
        <v>44</v>
      </c>
      <c r="I93" s="167" t="s">
        <v>33</v>
      </c>
      <c r="J93" s="167" t="s">
        <v>33</v>
      </c>
      <c r="K93" s="167" t="s">
        <v>33</v>
      </c>
      <c r="L93" s="167" t="s">
        <v>33</v>
      </c>
      <c r="M93" s="167" t="s">
        <v>33</v>
      </c>
      <c r="N93" s="212" t="s">
        <v>33</v>
      </c>
      <c r="O93" s="212" t="s">
        <v>33</v>
      </c>
      <c r="P93" s="167" t="s">
        <v>33</v>
      </c>
      <c r="Q93" s="167" t="s">
        <v>33</v>
      </c>
      <c r="R93" s="167" t="s">
        <v>33</v>
      </c>
      <c r="S93" s="167" t="s">
        <v>33</v>
      </c>
      <c r="T93" s="167" t="s">
        <v>33</v>
      </c>
      <c r="U93" s="167" t="s">
        <v>33</v>
      </c>
      <c r="V93" s="167" t="s">
        <v>33</v>
      </c>
      <c r="W93" s="212" t="s">
        <v>33</v>
      </c>
      <c r="X93" s="312" t="s">
        <v>33</v>
      </c>
      <c r="Y93" s="312" t="s">
        <v>33</v>
      </c>
      <c r="Z93" s="312" t="s">
        <v>33</v>
      </c>
      <c r="AA93" s="388"/>
      <c r="AB93" s="71"/>
    </row>
    <row r="94" spans="2:28" s="72" customFormat="1" ht="18.75">
      <c r="B94" s="69"/>
      <c r="C94" s="145" t="s">
        <v>210</v>
      </c>
      <c r="D94" s="204">
        <v>50014057001</v>
      </c>
      <c r="E94" s="160">
        <v>1</v>
      </c>
      <c r="F94" s="178" t="s">
        <v>114</v>
      </c>
      <c r="G94" s="117"/>
      <c r="H94" s="182" t="s">
        <v>55</v>
      </c>
      <c r="I94" s="167" t="s">
        <v>33</v>
      </c>
      <c r="J94" s="212" t="s">
        <v>33</v>
      </c>
      <c r="K94" s="212" t="s">
        <v>33</v>
      </c>
      <c r="L94" s="167" t="s">
        <v>33</v>
      </c>
      <c r="M94" s="167" t="s">
        <v>33</v>
      </c>
      <c r="N94" s="212" t="s">
        <v>33</v>
      </c>
      <c r="O94" s="212" t="s">
        <v>33</v>
      </c>
      <c r="P94" s="167" t="s">
        <v>33</v>
      </c>
      <c r="Q94" s="167" t="s">
        <v>33</v>
      </c>
      <c r="R94" s="167" t="s">
        <v>33</v>
      </c>
      <c r="S94" s="167" t="s">
        <v>33</v>
      </c>
      <c r="T94" s="167" t="s">
        <v>33</v>
      </c>
      <c r="U94" s="167" t="s">
        <v>33</v>
      </c>
      <c r="V94" s="167" t="s">
        <v>33</v>
      </c>
      <c r="W94" s="212" t="s">
        <v>33</v>
      </c>
      <c r="X94" s="312" t="s">
        <v>33</v>
      </c>
      <c r="Y94" s="312" t="s">
        <v>33</v>
      </c>
      <c r="Z94" s="312" t="s">
        <v>33</v>
      </c>
      <c r="AA94" s="388"/>
      <c r="AB94" s="71"/>
    </row>
    <row r="95" spans="2:28" s="72" customFormat="1" ht="18.75">
      <c r="B95" s="69"/>
      <c r="C95" s="247" t="s">
        <v>209</v>
      </c>
      <c r="D95" s="204" t="s">
        <v>111</v>
      </c>
      <c r="E95" s="160">
        <v>1</v>
      </c>
      <c r="F95" s="170" t="s">
        <v>112</v>
      </c>
      <c r="G95" s="118"/>
      <c r="H95" s="112">
        <v>0.11</v>
      </c>
      <c r="I95" s="167" t="s">
        <v>33</v>
      </c>
      <c r="J95" s="212" t="s">
        <v>33</v>
      </c>
      <c r="K95" s="167" t="s">
        <v>33</v>
      </c>
      <c r="L95" s="167" t="s">
        <v>33</v>
      </c>
      <c r="M95" s="167" t="s">
        <v>33</v>
      </c>
      <c r="N95" s="212" t="s">
        <v>33</v>
      </c>
      <c r="O95" s="212" t="s">
        <v>33</v>
      </c>
      <c r="P95" s="167" t="s">
        <v>33</v>
      </c>
      <c r="Q95" s="167" t="s">
        <v>33</v>
      </c>
      <c r="R95" s="167" t="s">
        <v>33</v>
      </c>
      <c r="S95" s="167" t="s">
        <v>33</v>
      </c>
      <c r="T95" s="167" t="s">
        <v>33</v>
      </c>
      <c r="U95" s="167" t="s">
        <v>33</v>
      </c>
      <c r="V95" s="167" t="s">
        <v>33</v>
      </c>
      <c r="W95" s="212" t="s">
        <v>33</v>
      </c>
      <c r="X95" s="312" t="s">
        <v>33</v>
      </c>
      <c r="Y95" s="312" t="s">
        <v>33</v>
      </c>
      <c r="Z95" s="312" t="s">
        <v>33</v>
      </c>
      <c r="AA95" s="388"/>
      <c r="AB95" s="71"/>
    </row>
    <row r="96" spans="2:28" s="72" customFormat="1" ht="18.75">
      <c r="B96" s="69"/>
      <c r="C96" s="145" t="s">
        <v>5</v>
      </c>
      <c r="D96" s="204">
        <v>11017740001</v>
      </c>
      <c r="E96" s="160">
        <v>1</v>
      </c>
      <c r="F96" s="170" t="s">
        <v>106</v>
      </c>
      <c r="G96" s="115"/>
      <c r="H96" s="142" t="s">
        <v>53</v>
      </c>
      <c r="I96" s="167" t="s">
        <v>33</v>
      </c>
      <c r="J96" s="212" t="s">
        <v>33</v>
      </c>
      <c r="K96" s="167" t="s">
        <v>33</v>
      </c>
      <c r="L96" s="167" t="s">
        <v>33</v>
      </c>
      <c r="M96" s="167" t="s">
        <v>33</v>
      </c>
      <c r="N96" s="212" t="s">
        <v>33</v>
      </c>
      <c r="O96" s="212" t="s">
        <v>33</v>
      </c>
      <c r="P96" s="167" t="s">
        <v>33</v>
      </c>
      <c r="Q96" s="167" t="s">
        <v>33</v>
      </c>
      <c r="R96" s="167" t="s">
        <v>33</v>
      </c>
      <c r="S96" s="167" t="s">
        <v>33</v>
      </c>
      <c r="T96" s="167" t="s">
        <v>33</v>
      </c>
      <c r="U96" s="167" t="s">
        <v>33</v>
      </c>
      <c r="V96" s="167" t="s">
        <v>33</v>
      </c>
      <c r="W96" s="212" t="s">
        <v>33</v>
      </c>
      <c r="X96" s="312" t="s">
        <v>33</v>
      </c>
      <c r="Y96" s="312" t="s">
        <v>33</v>
      </c>
      <c r="Z96" s="312" t="s">
        <v>33</v>
      </c>
      <c r="AA96" s="388"/>
      <c r="AB96" s="71"/>
    </row>
    <row r="97" spans="2:28" s="72" customFormat="1" ht="18.75">
      <c r="B97" s="69"/>
      <c r="C97" s="247" t="s">
        <v>212</v>
      </c>
      <c r="D97" s="204" t="s">
        <v>82</v>
      </c>
      <c r="E97" s="160">
        <v>13</v>
      </c>
      <c r="F97" s="170" t="s">
        <v>83</v>
      </c>
      <c r="G97" s="118"/>
      <c r="H97" s="112">
        <v>13</v>
      </c>
      <c r="I97" s="167" t="s">
        <v>33</v>
      </c>
      <c r="J97" s="212" t="s">
        <v>33</v>
      </c>
      <c r="K97" s="167" t="s">
        <v>33</v>
      </c>
      <c r="L97" s="167" t="s">
        <v>33</v>
      </c>
      <c r="M97" s="167" t="s">
        <v>33</v>
      </c>
      <c r="N97" s="212" t="s">
        <v>33</v>
      </c>
      <c r="O97" s="212" t="s">
        <v>33</v>
      </c>
      <c r="P97" s="167" t="s">
        <v>33</v>
      </c>
      <c r="Q97" s="167" t="s">
        <v>33</v>
      </c>
      <c r="R97" s="167" t="s">
        <v>33</v>
      </c>
      <c r="S97" s="167" t="s">
        <v>33</v>
      </c>
      <c r="T97" s="167" t="s">
        <v>33</v>
      </c>
      <c r="U97" s="167" t="s">
        <v>33</v>
      </c>
      <c r="V97" s="167" t="s">
        <v>33</v>
      </c>
      <c r="W97" s="212" t="s">
        <v>33</v>
      </c>
      <c r="X97" s="312" t="s">
        <v>33</v>
      </c>
      <c r="Y97" s="312" t="s">
        <v>33</v>
      </c>
      <c r="Z97" s="312" t="s">
        <v>33</v>
      </c>
      <c r="AA97" s="388"/>
      <c r="AB97" s="71"/>
    </row>
    <row r="98" spans="2:28" s="72" customFormat="1" ht="18.75">
      <c r="B98" s="69"/>
      <c r="C98" s="246" t="s">
        <v>213</v>
      </c>
      <c r="D98" s="204" t="s">
        <v>81</v>
      </c>
      <c r="E98" s="160">
        <v>6</v>
      </c>
      <c r="F98" s="170" t="s">
        <v>83</v>
      </c>
      <c r="G98" s="118"/>
      <c r="H98" s="112">
        <v>6</v>
      </c>
      <c r="I98" s="167" t="s">
        <v>33</v>
      </c>
      <c r="J98" s="212" t="s">
        <v>33</v>
      </c>
      <c r="K98" s="167" t="s">
        <v>33</v>
      </c>
      <c r="L98" s="167" t="s">
        <v>33</v>
      </c>
      <c r="M98" s="167" t="s">
        <v>33</v>
      </c>
      <c r="N98" s="212" t="s">
        <v>33</v>
      </c>
      <c r="O98" s="212" t="s">
        <v>33</v>
      </c>
      <c r="P98" s="167" t="s">
        <v>33</v>
      </c>
      <c r="Q98" s="167" t="s">
        <v>33</v>
      </c>
      <c r="R98" s="167" t="s">
        <v>33</v>
      </c>
      <c r="S98" s="167" t="s">
        <v>33</v>
      </c>
      <c r="T98" s="167" t="s">
        <v>33</v>
      </c>
      <c r="U98" s="167" t="s">
        <v>33</v>
      </c>
      <c r="V98" s="167" t="s">
        <v>33</v>
      </c>
      <c r="W98" s="212" t="s">
        <v>33</v>
      </c>
      <c r="X98" s="312" t="s">
        <v>33</v>
      </c>
      <c r="Y98" s="312" t="s">
        <v>33</v>
      </c>
      <c r="Z98" s="312" t="s">
        <v>33</v>
      </c>
      <c r="AA98" s="388"/>
      <c r="AB98" s="71"/>
    </row>
    <row r="99" spans="2:28" s="72" customFormat="1" ht="18.75">
      <c r="B99" s="69"/>
      <c r="C99" s="246" t="s">
        <v>214</v>
      </c>
      <c r="D99" s="170" t="s">
        <v>77</v>
      </c>
      <c r="E99" s="139">
        <v>1</v>
      </c>
      <c r="F99" s="178" t="s">
        <v>78</v>
      </c>
      <c r="G99" s="178"/>
      <c r="H99" s="182" t="s">
        <v>54</v>
      </c>
      <c r="I99" s="167" t="s">
        <v>33</v>
      </c>
      <c r="J99" s="212" t="s">
        <v>33</v>
      </c>
      <c r="K99" s="167" t="s">
        <v>33</v>
      </c>
      <c r="L99" s="167" t="s">
        <v>33</v>
      </c>
      <c r="M99" s="167" t="s">
        <v>33</v>
      </c>
      <c r="N99" s="212" t="s">
        <v>33</v>
      </c>
      <c r="O99" s="212" t="s">
        <v>33</v>
      </c>
      <c r="P99" s="167" t="s">
        <v>33</v>
      </c>
      <c r="Q99" s="167" t="s">
        <v>33</v>
      </c>
      <c r="R99" s="167" t="s">
        <v>33</v>
      </c>
      <c r="S99" s="167" t="s">
        <v>33</v>
      </c>
      <c r="T99" s="167" t="s">
        <v>33</v>
      </c>
      <c r="U99" s="167" t="s">
        <v>33</v>
      </c>
      <c r="V99" s="167" t="s">
        <v>33</v>
      </c>
      <c r="W99" s="212" t="s">
        <v>33</v>
      </c>
      <c r="X99" s="312" t="s">
        <v>33</v>
      </c>
      <c r="Y99" s="312" t="s">
        <v>33</v>
      </c>
      <c r="Z99" s="312" t="s">
        <v>33</v>
      </c>
      <c r="AA99" s="388"/>
      <c r="AB99" s="71"/>
    </row>
    <row r="100" spans="2:28" s="72" customFormat="1" ht="18.75">
      <c r="B100" s="69"/>
      <c r="C100" s="246" t="s">
        <v>215</v>
      </c>
      <c r="D100" s="205" t="s">
        <v>70</v>
      </c>
      <c r="E100" s="160">
        <v>1</v>
      </c>
      <c r="F100" s="170" t="s">
        <v>71</v>
      </c>
      <c r="G100" s="118"/>
      <c r="H100" s="112">
        <v>1</v>
      </c>
      <c r="I100" s="167" t="s">
        <v>33</v>
      </c>
      <c r="J100" s="167" t="s">
        <v>33</v>
      </c>
      <c r="K100" s="167" t="s">
        <v>33</v>
      </c>
      <c r="L100" s="167" t="s">
        <v>33</v>
      </c>
      <c r="M100" s="167" t="s">
        <v>33</v>
      </c>
      <c r="N100" s="212" t="s">
        <v>33</v>
      </c>
      <c r="O100" s="212" t="s">
        <v>33</v>
      </c>
      <c r="P100" s="167" t="s">
        <v>33</v>
      </c>
      <c r="Q100" s="167" t="s">
        <v>33</v>
      </c>
      <c r="R100" s="167" t="s">
        <v>33</v>
      </c>
      <c r="S100" s="167" t="s">
        <v>33</v>
      </c>
      <c r="T100" s="167" t="s">
        <v>33</v>
      </c>
      <c r="U100" s="167" t="s">
        <v>33</v>
      </c>
      <c r="V100" s="167" t="s">
        <v>33</v>
      </c>
      <c r="W100" s="212" t="s">
        <v>33</v>
      </c>
      <c r="X100" s="312" t="s">
        <v>33</v>
      </c>
      <c r="Y100" s="312" t="s">
        <v>33</v>
      </c>
      <c r="Z100" s="312" t="s">
        <v>33</v>
      </c>
      <c r="AA100" s="388"/>
      <c r="AB100" s="71"/>
    </row>
    <row r="101" spans="2:28" s="72" customFormat="1" ht="18.75">
      <c r="B101" s="69"/>
      <c r="C101" s="423" t="s">
        <v>204</v>
      </c>
      <c r="D101" s="205">
        <v>13014275002</v>
      </c>
      <c r="E101" s="160">
        <v>1</v>
      </c>
      <c r="F101" s="170" t="s">
        <v>347</v>
      </c>
      <c r="G101" s="118"/>
      <c r="H101" s="112" t="s">
        <v>54</v>
      </c>
      <c r="I101" s="167" t="s">
        <v>33</v>
      </c>
      <c r="J101" s="167" t="s">
        <v>33</v>
      </c>
      <c r="K101" s="167" t="s">
        <v>33</v>
      </c>
      <c r="L101" s="167" t="s">
        <v>33</v>
      </c>
      <c r="M101" s="167" t="s">
        <v>33</v>
      </c>
      <c r="N101" s="312"/>
      <c r="O101" s="312"/>
      <c r="P101" s="167" t="s">
        <v>33</v>
      </c>
      <c r="Q101" s="167" t="s">
        <v>33</v>
      </c>
      <c r="R101" s="167" t="s">
        <v>33</v>
      </c>
      <c r="S101" s="167"/>
      <c r="T101" s="167" t="s">
        <v>33</v>
      </c>
      <c r="U101" s="167"/>
      <c r="V101" s="212"/>
      <c r="W101" s="212"/>
      <c r="X101" s="312" t="s">
        <v>33</v>
      </c>
      <c r="Y101" s="312" t="s">
        <v>33</v>
      </c>
      <c r="Z101" s="312"/>
      <c r="AA101" s="388"/>
      <c r="AB101" s="71"/>
    </row>
    <row r="102" spans="2:28" s="72" customFormat="1" ht="18.75">
      <c r="B102" s="69"/>
      <c r="C102" s="424"/>
      <c r="D102" s="205">
        <v>13014275003</v>
      </c>
      <c r="E102" s="160">
        <v>1</v>
      </c>
      <c r="F102" s="170" t="s">
        <v>182</v>
      </c>
      <c r="G102" s="118"/>
      <c r="H102" s="112" t="s">
        <v>54</v>
      </c>
      <c r="I102" s="167"/>
      <c r="J102" s="167"/>
      <c r="K102" s="167"/>
      <c r="L102" s="167"/>
      <c r="M102" s="312"/>
      <c r="N102" s="212" t="s">
        <v>33</v>
      </c>
      <c r="O102" s="212" t="s">
        <v>33</v>
      </c>
      <c r="P102" s="251"/>
      <c r="Q102" s="167"/>
      <c r="R102" s="167"/>
      <c r="S102" s="167" t="s">
        <v>33</v>
      </c>
      <c r="T102" s="167"/>
      <c r="U102" s="167"/>
      <c r="V102" s="212"/>
      <c r="W102" s="212" t="s">
        <v>33</v>
      </c>
      <c r="X102" s="312"/>
      <c r="Y102" s="312"/>
      <c r="Z102" s="312"/>
      <c r="AA102" s="388"/>
      <c r="AB102" s="71"/>
    </row>
    <row r="103" spans="2:28" s="72" customFormat="1" ht="18.75">
      <c r="B103" s="69"/>
      <c r="C103" s="424"/>
      <c r="D103" s="321">
        <v>13014275007</v>
      </c>
      <c r="E103" s="294">
        <v>1</v>
      </c>
      <c r="F103" s="303" t="s">
        <v>584</v>
      </c>
      <c r="G103" s="118"/>
      <c r="H103" s="112">
        <v>1</v>
      </c>
      <c r="I103" s="312"/>
      <c r="J103" s="312"/>
      <c r="K103" s="312"/>
      <c r="L103" s="312"/>
      <c r="M103" s="312"/>
      <c r="N103" s="212"/>
      <c r="O103" s="212"/>
      <c r="P103" s="312"/>
      <c r="Q103" s="312"/>
      <c r="R103" s="312"/>
      <c r="S103" s="312"/>
      <c r="T103" s="312"/>
      <c r="U103" s="312"/>
      <c r="V103" s="167" t="s">
        <v>33</v>
      </c>
      <c r="W103" s="212"/>
      <c r="X103" s="312"/>
      <c r="Y103" s="312"/>
      <c r="Z103" s="312"/>
      <c r="AA103" s="388"/>
      <c r="AB103" s="71"/>
    </row>
    <row r="104" spans="2:28" s="72" customFormat="1" ht="18.75">
      <c r="B104" s="69"/>
      <c r="C104" s="424"/>
      <c r="D104" s="205">
        <v>13014275004</v>
      </c>
      <c r="E104" s="160">
        <v>1</v>
      </c>
      <c r="F104" s="170" t="s">
        <v>334</v>
      </c>
      <c r="G104" s="118"/>
      <c r="H104" s="112" t="s">
        <v>54</v>
      </c>
      <c r="I104" s="167"/>
      <c r="J104" s="167"/>
      <c r="K104" s="167"/>
      <c r="L104" s="167"/>
      <c r="M104" s="312"/>
      <c r="N104" s="312"/>
      <c r="O104" s="312"/>
      <c r="P104" s="251"/>
      <c r="Q104" s="167"/>
      <c r="R104" s="167"/>
      <c r="S104" s="167"/>
      <c r="T104" s="167"/>
      <c r="U104" s="167" t="s">
        <v>33</v>
      </c>
      <c r="V104" s="212"/>
      <c r="W104" s="212"/>
      <c r="X104" s="312"/>
      <c r="Y104" s="312"/>
      <c r="Z104" s="312" t="s">
        <v>33</v>
      </c>
      <c r="AA104" s="388"/>
      <c r="AB104" s="71"/>
    </row>
    <row r="105" spans="2:28" s="72" customFormat="1" ht="18.75">
      <c r="B105" s="69"/>
      <c r="C105" s="429">
        <v>31</v>
      </c>
      <c r="D105" s="205" t="s">
        <v>100</v>
      </c>
      <c r="E105" s="160">
        <v>1</v>
      </c>
      <c r="F105" s="170" t="s">
        <v>101</v>
      </c>
      <c r="G105" s="118"/>
      <c r="H105" s="112">
        <v>1</v>
      </c>
      <c r="I105" s="167"/>
      <c r="J105" s="167"/>
      <c r="K105" s="167"/>
      <c r="L105" s="167"/>
      <c r="M105" s="312"/>
      <c r="N105" s="212" t="s">
        <v>33</v>
      </c>
      <c r="O105" s="212" t="s">
        <v>33</v>
      </c>
      <c r="P105" s="251"/>
      <c r="Q105" s="167"/>
      <c r="R105" s="167"/>
      <c r="S105" s="167" t="s">
        <v>33</v>
      </c>
      <c r="T105" s="167"/>
      <c r="U105" s="167"/>
      <c r="V105" s="212"/>
      <c r="W105" s="212" t="s">
        <v>33</v>
      </c>
      <c r="X105" s="312"/>
      <c r="Y105" s="312"/>
      <c r="Z105" s="312" t="s">
        <v>33</v>
      </c>
      <c r="AA105" s="388"/>
      <c r="AB105" s="71"/>
    </row>
    <row r="106" spans="2:28" s="72" customFormat="1" ht="18.75">
      <c r="B106" s="69"/>
      <c r="C106" s="430"/>
      <c r="D106" s="205" t="s">
        <v>102</v>
      </c>
      <c r="E106" s="160">
        <v>1</v>
      </c>
      <c r="F106" s="170" t="s">
        <v>103</v>
      </c>
      <c r="G106" s="118"/>
      <c r="H106" s="112">
        <v>1</v>
      </c>
      <c r="I106" s="167" t="s">
        <v>33</v>
      </c>
      <c r="J106" s="167" t="s">
        <v>33</v>
      </c>
      <c r="K106" s="167" t="s">
        <v>33</v>
      </c>
      <c r="L106" s="167" t="s">
        <v>33</v>
      </c>
      <c r="M106" s="167" t="s">
        <v>33</v>
      </c>
      <c r="N106" s="312"/>
      <c r="O106" s="312"/>
      <c r="P106" s="167" t="s">
        <v>33</v>
      </c>
      <c r="Q106" s="167" t="s">
        <v>33</v>
      </c>
      <c r="R106" s="167" t="s">
        <v>33</v>
      </c>
      <c r="S106" s="167"/>
      <c r="T106" s="167" t="s">
        <v>33</v>
      </c>
      <c r="U106" s="167"/>
      <c r="V106" s="212"/>
      <c r="W106" s="212"/>
      <c r="X106" s="312" t="s">
        <v>33</v>
      </c>
      <c r="Y106" s="312" t="s">
        <v>33</v>
      </c>
      <c r="Z106" s="312"/>
      <c r="AA106" s="388"/>
      <c r="AB106" s="71"/>
    </row>
    <row r="107" spans="2:28" s="72" customFormat="1" ht="18.75">
      <c r="B107" s="69"/>
      <c r="C107" s="430"/>
      <c r="D107" s="321" t="s">
        <v>578</v>
      </c>
      <c r="E107" s="294">
        <v>1</v>
      </c>
      <c r="F107" s="303" t="s">
        <v>579</v>
      </c>
      <c r="G107" s="118"/>
      <c r="H107" s="112">
        <v>1</v>
      </c>
      <c r="I107" s="312"/>
      <c r="J107" s="312"/>
      <c r="K107" s="312"/>
      <c r="L107" s="312"/>
      <c r="M107" s="312"/>
      <c r="N107" s="312"/>
      <c r="O107" s="312"/>
      <c r="P107" s="312"/>
      <c r="Q107" s="312"/>
      <c r="R107" s="312"/>
      <c r="S107" s="312"/>
      <c r="T107" s="312"/>
      <c r="U107" s="312"/>
      <c r="V107" s="167" t="s">
        <v>33</v>
      </c>
      <c r="W107" s="212"/>
      <c r="X107" s="312"/>
      <c r="Y107" s="312"/>
      <c r="Z107" s="312"/>
      <c r="AA107" s="388"/>
      <c r="AB107" s="71"/>
    </row>
    <row r="108" spans="2:28" s="72" customFormat="1" ht="18.75">
      <c r="B108" s="69"/>
      <c r="C108" s="430"/>
      <c r="D108" s="205" t="s">
        <v>104</v>
      </c>
      <c r="E108" s="160">
        <v>1</v>
      </c>
      <c r="F108" s="170" t="s">
        <v>105</v>
      </c>
      <c r="G108" s="118"/>
      <c r="H108" s="112">
        <v>1</v>
      </c>
      <c r="I108" s="167"/>
      <c r="J108" s="167"/>
      <c r="K108" s="167"/>
      <c r="L108" s="167"/>
      <c r="M108" s="312"/>
      <c r="N108" s="312"/>
      <c r="O108" s="312"/>
      <c r="P108" s="251"/>
      <c r="Q108" s="167"/>
      <c r="R108" s="167"/>
      <c r="S108" s="167"/>
      <c r="T108" s="167"/>
      <c r="U108" s="167" t="s">
        <v>33</v>
      </c>
      <c r="V108" s="212"/>
      <c r="W108" s="212"/>
      <c r="X108" s="312"/>
      <c r="Y108" s="312"/>
      <c r="Z108" s="312"/>
      <c r="AA108" s="388"/>
      <c r="AB108" s="71"/>
    </row>
    <row r="109" spans="2:28" s="72" customFormat="1" ht="18.75">
      <c r="B109" s="69"/>
      <c r="C109" s="247" t="s">
        <v>460</v>
      </c>
      <c r="D109" s="301">
        <v>11017833001</v>
      </c>
      <c r="E109" s="294">
        <v>1</v>
      </c>
      <c r="F109" s="296" t="s">
        <v>407</v>
      </c>
      <c r="G109" s="115" t="s">
        <v>408</v>
      </c>
      <c r="H109" s="112">
        <v>1</v>
      </c>
      <c r="I109" s="167" t="s">
        <v>33</v>
      </c>
      <c r="J109" s="212" t="s">
        <v>33</v>
      </c>
      <c r="K109" s="167" t="s">
        <v>33</v>
      </c>
      <c r="L109" s="167" t="s">
        <v>33</v>
      </c>
      <c r="M109" s="167" t="s">
        <v>33</v>
      </c>
      <c r="N109" s="212" t="s">
        <v>33</v>
      </c>
      <c r="O109" s="212" t="s">
        <v>33</v>
      </c>
      <c r="P109" s="167" t="s">
        <v>33</v>
      </c>
      <c r="Q109" s="167" t="s">
        <v>33</v>
      </c>
      <c r="R109" s="167" t="s">
        <v>33</v>
      </c>
      <c r="S109" s="167" t="s">
        <v>33</v>
      </c>
      <c r="T109" s="167" t="s">
        <v>33</v>
      </c>
      <c r="U109" s="167" t="s">
        <v>33</v>
      </c>
      <c r="V109" s="212"/>
      <c r="W109" s="212" t="s">
        <v>33</v>
      </c>
      <c r="X109" s="312" t="s">
        <v>33</v>
      </c>
      <c r="Y109" s="312"/>
      <c r="Z109" s="312" t="s">
        <v>33</v>
      </c>
      <c r="AA109" s="388"/>
      <c r="AB109" s="71"/>
    </row>
    <row r="110" spans="2:28" s="72" customFormat="1" ht="18.75">
      <c r="B110" s="69"/>
      <c r="C110" s="265" t="s">
        <v>412</v>
      </c>
      <c r="D110" s="204">
        <v>11014905012</v>
      </c>
      <c r="E110" s="294">
        <v>1</v>
      </c>
      <c r="F110" s="170" t="s">
        <v>337</v>
      </c>
      <c r="G110" s="115"/>
      <c r="H110" s="112">
        <v>1</v>
      </c>
      <c r="I110" s="167" t="s">
        <v>600</v>
      </c>
      <c r="J110" s="167" t="s">
        <v>600</v>
      </c>
      <c r="K110" s="167" t="s">
        <v>600</v>
      </c>
      <c r="L110" s="167" t="s">
        <v>600</v>
      </c>
      <c r="M110" s="167" t="s">
        <v>600</v>
      </c>
      <c r="N110" s="212" t="s">
        <v>33</v>
      </c>
      <c r="O110" s="212" t="s">
        <v>33</v>
      </c>
      <c r="P110" s="167" t="s">
        <v>600</v>
      </c>
      <c r="Q110" s="167" t="s">
        <v>600</v>
      </c>
      <c r="R110" s="167" t="s">
        <v>600</v>
      </c>
      <c r="S110" s="167" t="s">
        <v>600</v>
      </c>
      <c r="T110" s="167" t="s">
        <v>600</v>
      </c>
      <c r="U110" s="167" t="s">
        <v>600</v>
      </c>
      <c r="V110" s="167" t="s">
        <v>600</v>
      </c>
      <c r="W110" s="167" t="s">
        <v>600</v>
      </c>
      <c r="X110" s="312" t="s">
        <v>600</v>
      </c>
      <c r="Y110" s="312" t="s">
        <v>162</v>
      </c>
      <c r="Z110" s="312" t="s">
        <v>33</v>
      </c>
      <c r="AA110" s="388"/>
      <c r="AB110" s="71"/>
    </row>
    <row r="111" spans="2:28" s="72" customFormat="1" ht="18.75">
      <c r="B111" s="69"/>
      <c r="C111" s="246" t="s">
        <v>5</v>
      </c>
      <c r="D111" s="205">
        <v>11017961001</v>
      </c>
      <c r="E111" s="294">
        <v>1</v>
      </c>
      <c r="F111" s="178" t="s">
        <v>164</v>
      </c>
      <c r="G111" s="288" t="s">
        <v>467</v>
      </c>
      <c r="H111" s="168" t="s">
        <v>161</v>
      </c>
      <c r="I111" s="167" t="s">
        <v>33</v>
      </c>
      <c r="J111" s="212" t="s">
        <v>33</v>
      </c>
      <c r="K111" s="167" t="s">
        <v>33</v>
      </c>
      <c r="L111" s="167" t="s">
        <v>33</v>
      </c>
      <c r="M111" s="167" t="s">
        <v>33</v>
      </c>
      <c r="N111" s="212" t="s">
        <v>33</v>
      </c>
      <c r="O111" s="212" t="s">
        <v>33</v>
      </c>
      <c r="P111" s="167" t="s">
        <v>33</v>
      </c>
      <c r="Q111" s="167" t="s">
        <v>33</v>
      </c>
      <c r="R111" s="167" t="s">
        <v>33</v>
      </c>
      <c r="S111" s="167" t="s">
        <v>33</v>
      </c>
      <c r="T111" s="167" t="s">
        <v>33</v>
      </c>
      <c r="U111" s="167" t="s">
        <v>33</v>
      </c>
      <c r="V111" s="167" t="s">
        <v>33</v>
      </c>
      <c r="W111" s="212" t="s">
        <v>33</v>
      </c>
      <c r="X111" s="312" t="s">
        <v>33</v>
      </c>
      <c r="Y111" s="312" t="s">
        <v>33</v>
      </c>
      <c r="Z111" s="312" t="s">
        <v>33</v>
      </c>
      <c r="AA111" s="388"/>
      <c r="AB111" s="71"/>
    </row>
    <row r="112" spans="2:28" s="72" customFormat="1" ht="18.75">
      <c r="B112" s="69"/>
      <c r="C112" s="403" t="s">
        <v>628</v>
      </c>
      <c r="D112" s="402">
        <v>11018158001</v>
      </c>
      <c r="E112" s="401">
        <v>1</v>
      </c>
      <c r="F112" s="398" t="s">
        <v>629</v>
      </c>
      <c r="G112" s="291"/>
      <c r="H112" s="142" t="s">
        <v>161</v>
      </c>
      <c r="I112" s="312"/>
      <c r="J112" s="212"/>
      <c r="K112" s="212"/>
      <c r="L112" s="312"/>
      <c r="M112" s="312"/>
      <c r="N112" s="212"/>
      <c r="O112" s="212"/>
      <c r="P112" s="312"/>
      <c r="Q112" s="312"/>
      <c r="R112" s="312"/>
      <c r="S112" s="312"/>
      <c r="T112" s="312"/>
      <c r="U112" s="312"/>
      <c r="V112" s="312"/>
      <c r="W112" s="212"/>
      <c r="X112" s="312"/>
      <c r="Y112" s="312" t="s">
        <v>33</v>
      </c>
      <c r="Z112" s="312" t="s">
        <v>33</v>
      </c>
      <c r="AA112" s="388"/>
      <c r="AB112" s="71"/>
    </row>
    <row r="113" spans="2:28" s="72" customFormat="1" ht="18.75">
      <c r="B113" s="69"/>
      <c r="C113" s="145" t="s">
        <v>5</v>
      </c>
      <c r="D113" s="204">
        <v>32014910002</v>
      </c>
      <c r="E113" s="294">
        <v>3</v>
      </c>
      <c r="F113" s="178" t="s">
        <v>110</v>
      </c>
      <c r="G113" s="115"/>
      <c r="H113" s="142" t="s">
        <v>129</v>
      </c>
      <c r="I113" s="167" t="s">
        <v>33</v>
      </c>
      <c r="J113" s="212" t="s">
        <v>33</v>
      </c>
      <c r="K113" s="212" t="s">
        <v>33</v>
      </c>
      <c r="L113" s="167" t="s">
        <v>33</v>
      </c>
      <c r="M113" s="167" t="s">
        <v>33</v>
      </c>
      <c r="N113" s="212" t="s">
        <v>33</v>
      </c>
      <c r="O113" s="212" t="s">
        <v>33</v>
      </c>
      <c r="P113" s="167" t="s">
        <v>33</v>
      </c>
      <c r="Q113" s="167" t="s">
        <v>33</v>
      </c>
      <c r="R113" s="167" t="s">
        <v>33</v>
      </c>
      <c r="S113" s="167" t="s">
        <v>33</v>
      </c>
      <c r="T113" s="167" t="s">
        <v>33</v>
      </c>
      <c r="U113" s="167" t="s">
        <v>33</v>
      </c>
      <c r="V113" s="167" t="s">
        <v>33</v>
      </c>
      <c r="W113" s="212" t="s">
        <v>33</v>
      </c>
      <c r="X113" s="312" t="s">
        <v>33</v>
      </c>
      <c r="Y113" s="312" t="s">
        <v>33</v>
      </c>
      <c r="Z113" s="312" t="s">
        <v>33</v>
      </c>
      <c r="AA113" s="388"/>
      <c r="AB113" s="71"/>
    </row>
    <row r="114" spans="2:28" s="72" customFormat="1" ht="18.75">
      <c r="B114" s="69"/>
      <c r="C114" s="246" t="s">
        <v>5</v>
      </c>
      <c r="D114" s="205">
        <v>54014394001</v>
      </c>
      <c r="E114" s="294">
        <v>1</v>
      </c>
      <c r="F114" s="170" t="s">
        <v>97</v>
      </c>
      <c r="G114" s="118"/>
      <c r="H114" s="112">
        <v>1</v>
      </c>
      <c r="I114" s="167" t="s">
        <v>33</v>
      </c>
      <c r="J114" s="212" t="s">
        <v>33</v>
      </c>
      <c r="K114" s="212" t="s">
        <v>33</v>
      </c>
      <c r="L114" s="212" t="s">
        <v>33</v>
      </c>
      <c r="M114" s="212" t="s">
        <v>33</v>
      </c>
      <c r="N114" s="212" t="s">
        <v>33</v>
      </c>
      <c r="O114" s="212" t="s">
        <v>33</v>
      </c>
      <c r="P114" s="212" t="s">
        <v>33</v>
      </c>
      <c r="Q114" s="212" t="s">
        <v>33</v>
      </c>
      <c r="R114" s="212" t="s">
        <v>33</v>
      </c>
      <c r="S114" s="212" t="s">
        <v>33</v>
      </c>
      <c r="T114" s="212" t="s">
        <v>33</v>
      </c>
      <c r="U114" s="212" t="s">
        <v>33</v>
      </c>
      <c r="V114" s="212" t="s">
        <v>33</v>
      </c>
      <c r="W114" s="212" t="s">
        <v>33</v>
      </c>
      <c r="X114" s="312" t="s">
        <v>33</v>
      </c>
      <c r="Y114" s="312" t="s">
        <v>33</v>
      </c>
      <c r="Z114" s="312" t="s">
        <v>33</v>
      </c>
      <c r="AA114" s="388"/>
      <c r="AB114" s="71"/>
    </row>
    <row r="115" spans="2:28" s="72" customFormat="1" ht="18.75">
      <c r="B115" s="69"/>
      <c r="C115" s="247" t="s">
        <v>5</v>
      </c>
      <c r="D115" s="205">
        <v>54014276001</v>
      </c>
      <c r="E115" s="294">
        <v>2</v>
      </c>
      <c r="F115" s="170" t="s">
        <v>50</v>
      </c>
      <c r="G115" s="118"/>
      <c r="H115" s="142" t="s">
        <v>130</v>
      </c>
      <c r="I115" s="167" t="s">
        <v>33</v>
      </c>
      <c r="J115" s="212" t="s">
        <v>33</v>
      </c>
      <c r="K115" s="167" t="s">
        <v>33</v>
      </c>
      <c r="L115" s="167" t="s">
        <v>33</v>
      </c>
      <c r="M115" s="167" t="s">
        <v>33</v>
      </c>
      <c r="N115" s="212" t="s">
        <v>33</v>
      </c>
      <c r="O115" s="212" t="s">
        <v>33</v>
      </c>
      <c r="P115" s="167" t="s">
        <v>33</v>
      </c>
      <c r="Q115" s="167" t="s">
        <v>33</v>
      </c>
      <c r="R115" s="167" t="s">
        <v>33</v>
      </c>
      <c r="S115" s="167" t="s">
        <v>33</v>
      </c>
      <c r="T115" s="167" t="s">
        <v>33</v>
      </c>
      <c r="U115" s="167" t="s">
        <v>33</v>
      </c>
      <c r="V115" s="167" t="s">
        <v>33</v>
      </c>
      <c r="W115" s="212" t="s">
        <v>33</v>
      </c>
      <c r="X115" s="312" t="s">
        <v>33</v>
      </c>
      <c r="Y115" s="312" t="s">
        <v>33</v>
      </c>
      <c r="Z115" s="312" t="s">
        <v>33</v>
      </c>
      <c r="AA115" s="388"/>
      <c r="AB115" s="71"/>
    </row>
    <row r="116" spans="2:28" s="72" customFormat="1" ht="18.75">
      <c r="B116" s="69"/>
      <c r="C116" s="247" t="s">
        <v>5</v>
      </c>
      <c r="D116" s="206">
        <v>11014905017</v>
      </c>
      <c r="E116" s="294">
        <v>1</v>
      </c>
      <c r="F116" s="170" t="s">
        <v>68</v>
      </c>
      <c r="G116" s="289" t="s">
        <v>468</v>
      </c>
      <c r="H116" s="112">
        <v>1</v>
      </c>
      <c r="I116" s="167" t="s">
        <v>33</v>
      </c>
      <c r="J116" s="212" t="s">
        <v>33</v>
      </c>
      <c r="K116" s="167" t="s">
        <v>33</v>
      </c>
      <c r="L116" s="167" t="s">
        <v>33</v>
      </c>
      <c r="M116" s="167" t="s">
        <v>33</v>
      </c>
      <c r="N116" s="212" t="s">
        <v>33</v>
      </c>
      <c r="O116" s="212" t="s">
        <v>33</v>
      </c>
      <c r="P116" s="167" t="s">
        <v>33</v>
      </c>
      <c r="Q116" s="167" t="s">
        <v>33</v>
      </c>
      <c r="R116" s="167" t="s">
        <v>33</v>
      </c>
      <c r="S116" s="167" t="s">
        <v>33</v>
      </c>
      <c r="T116" s="167" t="s">
        <v>33</v>
      </c>
      <c r="U116" s="167" t="s">
        <v>33</v>
      </c>
      <c r="V116" s="167" t="s">
        <v>33</v>
      </c>
      <c r="W116" s="212" t="s">
        <v>33</v>
      </c>
      <c r="X116" s="312" t="s">
        <v>33</v>
      </c>
      <c r="Y116" s="312"/>
      <c r="Z116" s="312"/>
      <c r="AA116" s="388"/>
      <c r="AB116" s="71"/>
    </row>
    <row r="117" spans="2:28" s="72" customFormat="1" ht="18.75">
      <c r="B117" s="69"/>
      <c r="C117" s="247" t="s">
        <v>5</v>
      </c>
      <c r="D117" s="301">
        <v>11017623172</v>
      </c>
      <c r="E117" s="294">
        <v>1</v>
      </c>
      <c r="F117" s="296" t="s">
        <v>335</v>
      </c>
      <c r="G117" s="115"/>
      <c r="H117" s="112">
        <v>1</v>
      </c>
      <c r="I117" s="167" t="s">
        <v>33</v>
      </c>
      <c r="J117" s="212"/>
      <c r="K117" s="167" t="s">
        <v>33</v>
      </c>
      <c r="L117" s="167" t="s">
        <v>33</v>
      </c>
      <c r="M117" s="167" t="s">
        <v>33</v>
      </c>
      <c r="N117" s="312"/>
      <c r="O117" s="312"/>
      <c r="P117" s="167" t="s">
        <v>33</v>
      </c>
      <c r="Q117" s="167" t="s">
        <v>33</v>
      </c>
      <c r="R117" s="167" t="s">
        <v>33</v>
      </c>
      <c r="S117" s="167" t="s">
        <v>33</v>
      </c>
      <c r="T117" s="167" t="s">
        <v>33</v>
      </c>
      <c r="U117" s="167" t="s">
        <v>33</v>
      </c>
      <c r="V117" s="167" t="s">
        <v>33</v>
      </c>
      <c r="W117" s="212"/>
      <c r="X117" s="312" t="s">
        <v>33</v>
      </c>
      <c r="Y117" s="312"/>
      <c r="Z117" s="312"/>
      <c r="AA117" s="388"/>
      <c r="AB117" s="71"/>
    </row>
    <row r="118" spans="2:28" s="72" customFormat="1" ht="18.75">
      <c r="B118" s="69"/>
      <c r="C118" s="247" t="s">
        <v>5</v>
      </c>
      <c r="D118" s="301">
        <v>11017623081</v>
      </c>
      <c r="E118" s="294">
        <v>2</v>
      </c>
      <c r="F118" s="296" t="s">
        <v>336</v>
      </c>
      <c r="G118" s="115"/>
      <c r="H118" s="112">
        <v>2</v>
      </c>
      <c r="I118" s="167" t="s">
        <v>33</v>
      </c>
      <c r="J118" s="212"/>
      <c r="K118" s="167" t="s">
        <v>33</v>
      </c>
      <c r="L118" s="167" t="s">
        <v>33</v>
      </c>
      <c r="M118" s="167" t="s">
        <v>33</v>
      </c>
      <c r="N118" s="312"/>
      <c r="O118" s="312"/>
      <c r="P118" s="167" t="s">
        <v>33</v>
      </c>
      <c r="Q118" s="167" t="s">
        <v>33</v>
      </c>
      <c r="R118" s="167" t="s">
        <v>33</v>
      </c>
      <c r="S118" s="167" t="s">
        <v>33</v>
      </c>
      <c r="T118" s="167" t="s">
        <v>33</v>
      </c>
      <c r="U118" s="167" t="s">
        <v>33</v>
      </c>
      <c r="V118" s="167" t="s">
        <v>33</v>
      </c>
      <c r="W118" s="212"/>
      <c r="X118" s="312" t="s">
        <v>33</v>
      </c>
      <c r="Y118" s="312"/>
      <c r="Z118" s="312"/>
      <c r="AA118" s="388"/>
      <c r="AB118" s="71"/>
    </row>
    <row r="119" spans="2:28" s="72" customFormat="1" ht="19.5" customHeight="1">
      <c r="B119" s="69"/>
      <c r="C119" s="319" t="s">
        <v>5</v>
      </c>
      <c r="D119" s="318" t="s">
        <v>513</v>
      </c>
      <c r="E119" s="294">
        <v>1</v>
      </c>
      <c r="F119" s="303" t="s">
        <v>507</v>
      </c>
      <c r="G119" s="317"/>
      <c r="H119" s="112">
        <v>1</v>
      </c>
      <c r="I119" s="251" t="s">
        <v>33</v>
      </c>
      <c r="J119" s="251" t="s">
        <v>33</v>
      </c>
      <c r="K119" s="251" t="s">
        <v>33</v>
      </c>
      <c r="L119" s="251" t="s">
        <v>33</v>
      </c>
      <c r="M119" s="251" t="s">
        <v>33</v>
      </c>
      <c r="N119" s="212" t="s">
        <v>33</v>
      </c>
      <c r="O119" s="212" t="s">
        <v>33</v>
      </c>
      <c r="P119" s="251" t="s">
        <v>33</v>
      </c>
      <c r="Q119" s="251" t="s">
        <v>33</v>
      </c>
      <c r="R119" s="251" t="s">
        <v>33</v>
      </c>
      <c r="S119" s="251" t="s">
        <v>33</v>
      </c>
      <c r="T119" s="251" t="s">
        <v>33</v>
      </c>
      <c r="U119" s="251" t="s">
        <v>33</v>
      </c>
      <c r="V119" s="251" t="s">
        <v>33</v>
      </c>
      <c r="W119" s="212" t="s">
        <v>33</v>
      </c>
      <c r="X119" s="312" t="s">
        <v>33</v>
      </c>
      <c r="Y119" s="312" t="s">
        <v>33</v>
      </c>
      <c r="Z119" s="312" t="s">
        <v>33</v>
      </c>
      <c r="AA119" s="390"/>
      <c r="AB119" s="71"/>
    </row>
    <row r="120" spans="2:28" s="72" customFormat="1" ht="19.5" customHeight="1">
      <c r="B120" s="69"/>
      <c r="C120" s="310"/>
      <c r="D120" s="318"/>
      <c r="E120" s="294"/>
      <c r="F120" s="303"/>
      <c r="G120" s="317"/>
      <c r="H120" s="112"/>
      <c r="I120" s="312"/>
      <c r="J120" s="312"/>
      <c r="K120" s="312"/>
      <c r="L120" s="312"/>
      <c r="M120" s="312"/>
      <c r="N120" s="312"/>
      <c r="O120" s="312"/>
      <c r="P120" s="312"/>
      <c r="Q120" s="312"/>
      <c r="R120" s="312"/>
      <c r="S120" s="312"/>
      <c r="T120" s="312"/>
      <c r="U120" s="312"/>
      <c r="V120" s="212"/>
      <c r="W120" s="212"/>
      <c r="X120" s="312"/>
      <c r="Y120" s="312"/>
      <c r="Z120" s="312"/>
      <c r="AA120" s="390"/>
      <c r="AB120" s="71"/>
    </row>
    <row r="121" spans="2:28">
      <c r="J121" s="54"/>
      <c r="K121" s="54"/>
      <c r="S121" s="54"/>
      <c r="T121" s="54"/>
      <c r="U121" s="54"/>
      <c r="V121" s="54"/>
      <c r="W121" s="54"/>
      <c r="X121" s="54"/>
      <c r="Y121" s="54"/>
      <c r="Z121" s="54"/>
      <c r="AA121" s="54"/>
    </row>
    <row r="122" spans="2:28" s="72" customFormat="1" ht="15.75" thickBot="1">
      <c r="B122" s="69"/>
      <c r="C122" s="85"/>
      <c r="D122" s="103"/>
      <c r="E122" s="74"/>
      <c r="F122" s="75"/>
      <c r="G122" s="75"/>
      <c r="H122" s="73"/>
      <c r="I122" s="73"/>
      <c r="J122" s="73"/>
      <c r="K122" s="73"/>
      <c r="L122" s="73"/>
      <c r="M122" s="73"/>
      <c r="N122" s="73"/>
      <c r="O122" s="73"/>
      <c r="P122" s="73"/>
      <c r="Q122" s="73"/>
      <c r="R122" s="73"/>
      <c r="S122" s="73"/>
      <c r="T122" s="73"/>
      <c r="U122" s="73"/>
      <c r="V122" s="73"/>
      <c r="W122" s="73"/>
      <c r="X122" s="73"/>
      <c r="Y122" s="73"/>
      <c r="Z122" s="73"/>
      <c r="AA122" s="73"/>
      <c r="AB122" s="71"/>
    </row>
    <row r="123" spans="2:28" s="72" customFormat="1" ht="28.5" thickBot="1">
      <c r="B123" s="69"/>
      <c r="C123" s="355" t="s">
        <v>24</v>
      </c>
      <c r="D123" s="356"/>
      <c r="E123" s="356"/>
      <c r="F123" s="356"/>
      <c r="G123" s="236"/>
      <c r="H123" s="236"/>
      <c r="I123" s="236"/>
      <c r="J123" s="177"/>
      <c r="K123" s="177"/>
      <c r="L123" s="177"/>
      <c r="M123" s="177"/>
      <c r="N123" s="177"/>
      <c r="O123" s="177"/>
      <c r="P123" s="177"/>
      <c r="Q123" s="177"/>
      <c r="R123" s="177"/>
      <c r="S123" s="177"/>
      <c r="T123" s="177"/>
      <c r="U123" s="177"/>
      <c r="V123" s="177"/>
      <c r="W123" s="177"/>
      <c r="X123" s="177"/>
      <c r="Y123" s="177"/>
      <c r="Z123" s="177"/>
      <c r="AA123" s="245"/>
      <c r="AB123" s="71"/>
    </row>
    <row r="124" spans="2:28" s="72" customFormat="1" ht="18.75">
      <c r="B124" s="69"/>
      <c r="C124" s="273" t="s">
        <v>426</v>
      </c>
      <c r="D124" s="250" t="s">
        <v>193</v>
      </c>
      <c r="E124" s="160">
        <v>1</v>
      </c>
      <c r="F124" s="252" t="s">
        <v>427</v>
      </c>
      <c r="G124" s="116"/>
      <c r="H124" s="269" t="s">
        <v>508</v>
      </c>
      <c r="I124" s="251" t="s">
        <v>33</v>
      </c>
      <c r="J124" s="251" t="s">
        <v>33</v>
      </c>
      <c r="K124" s="251" t="s">
        <v>33</v>
      </c>
      <c r="L124" s="251" t="s">
        <v>33</v>
      </c>
      <c r="M124" s="251" t="s">
        <v>33</v>
      </c>
      <c r="N124" s="251" t="s">
        <v>33</v>
      </c>
      <c r="O124" s="212" t="s">
        <v>33</v>
      </c>
      <c r="P124" s="251" t="s">
        <v>33</v>
      </c>
      <c r="Q124" s="251" t="s">
        <v>33</v>
      </c>
      <c r="R124" s="251" t="s">
        <v>33</v>
      </c>
      <c r="S124" s="251" t="s">
        <v>33</v>
      </c>
      <c r="T124" s="251" t="s">
        <v>33</v>
      </c>
      <c r="U124" s="251" t="s">
        <v>33</v>
      </c>
      <c r="V124" s="251" t="s">
        <v>33</v>
      </c>
      <c r="W124" s="212" t="s">
        <v>33</v>
      </c>
      <c r="X124" s="212" t="s">
        <v>33</v>
      </c>
      <c r="Y124" s="212" t="s">
        <v>33</v>
      </c>
      <c r="Z124" s="212" t="s">
        <v>33</v>
      </c>
      <c r="AA124" s="223"/>
      <c r="AB124" s="71"/>
    </row>
    <row r="125" spans="2:28" ht="18.75">
      <c r="B125" s="69"/>
      <c r="C125" s="431">
        <v>1.2</v>
      </c>
      <c r="D125" s="205">
        <v>35014411001</v>
      </c>
      <c r="E125" s="160">
        <v>2</v>
      </c>
      <c r="F125" s="170" t="s">
        <v>89</v>
      </c>
      <c r="G125" s="120"/>
      <c r="H125" s="114">
        <v>0.03</v>
      </c>
      <c r="I125" s="70" t="s">
        <v>33</v>
      </c>
      <c r="J125" s="70" t="s">
        <v>33</v>
      </c>
      <c r="K125" s="70" t="s">
        <v>33</v>
      </c>
      <c r="L125" s="70" t="s">
        <v>33</v>
      </c>
      <c r="M125" s="70" t="s">
        <v>33</v>
      </c>
      <c r="N125" s="70"/>
      <c r="O125" s="70"/>
      <c r="P125" s="70" t="s">
        <v>33</v>
      </c>
      <c r="Q125" s="70" t="s">
        <v>33</v>
      </c>
      <c r="R125" s="70" t="s">
        <v>33</v>
      </c>
      <c r="S125" s="70"/>
      <c r="T125" s="70" t="s">
        <v>33</v>
      </c>
      <c r="U125" s="70" t="s">
        <v>33</v>
      </c>
      <c r="V125" s="70" t="s">
        <v>33</v>
      </c>
      <c r="W125" s="70"/>
      <c r="X125" s="212" t="s">
        <v>33</v>
      </c>
      <c r="Y125" s="212" t="s">
        <v>33</v>
      </c>
      <c r="Z125" s="212"/>
      <c r="AA125" s="223"/>
      <c r="AB125" s="71"/>
    </row>
    <row r="126" spans="2:28" s="72" customFormat="1" ht="21">
      <c r="B126" s="69"/>
      <c r="C126" s="432"/>
      <c r="D126" s="205">
        <v>35014411002</v>
      </c>
      <c r="E126" s="160">
        <v>2</v>
      </c>
      <c r="F126" s="170" t="s">
        <v>165</v>
      </c>
      <c r="G126" s="76"/>
      <c r="H126" s="114">
        <v>0.03</v>
      </c>
      <c r="I126" s="112"/>
      <c r="J126" s="167"/>
      <c r="K126" s="167"/>
      <c r="L126" s="112"/>
      <c r="M126" s="112"/>
      <c r="N126" s="70" t="s">
        <v>33</v>
      </c>
      <c r="O126" s="212" t="s">
        <v>33</v>
      </c>
      <c r="P126" s="112"/>
      <c r="Q126" s="112"/>
      <c r="R126" s="112"/>
      <c r="S126" s="70" t="s">
        <v>33</v>
      </c>
      <c r="T126" s="167"/>
      <c r="U126" s="167"/>
      <c r="V126" s="212"/>
      <c r="W126" s="212" t="s">
        <v>33</v>
      </c>
      <c r="X126" s="167"/>
      <c r="Y126" s="384"/>
      <c r="Z126" s="212" t="s">
        <v>33</v>
      </c>
      <c r="AA126" s="223"/>
      <c r="AB126" s="71"/>
    </row>
    <row r="127" spans="2:28" s="72" customFormat="1" ht="18.75">
      <c r="B127" s="69"/>
      <c r="C127" s="423" t="s">
        <v>428</v>
      </c>
      <c r="D127" s="170" t="s">
        <v>72</v>
      </c>
      <c r="E127" s="139">
        <v>1</v>
      </c>
      <c r="F127" s="178" t="s">
        <v>73</v>
      </c>
      <c r="G127" s="178"/>
      <c r="H127" s="182" t="s">
        <v>53</v>
      </c>
      <c r="I127" s="212" t="s">
        <v>33</v>
      </c>
      <c r="J127" s="167" t="s">
        <v>33</v>
      </c>
      <c r="K127" s="167" t="s">
        <v>33</v>
      </c>
      <c r="L127" s="212" t="s">
        <v>33</v>
      </c>
      <c r="M127" s="212" t="s">
        <v>33</v>
      </c>
      <c r="N127" s="212"/>
      <c r="O127" s="212"/>
      <c r="P127" s="212" t="s">
        <v>33</v>
      </c>
      <c r="Q127" s="212" t="s">
        <v>33</v>
      </c>
      <c r="R127" s="212" t="s">
        <v>33</v>
      </c>
      <c r="S127" s="212"/>
      <c r="T127" s="212" t="s">
        <v>33</v>
      </c>
      <c r="U127" s="212" t="s">
        <v>33</v>
      </c>
      <c r="V127" s="212" t="s">
        <v>33</v>
      </c>
      <c r="W127" s="212"/>
      <c r="X127" s="212" t="s">
        <v>33</v>
      </c>
      <c r="Y127" s="212" t="s">
        <v>33</v>
      </c>
      <c r="Z127" s="212"/>
      <c r="AA127" s="223"/>
      <c r="AB127" s="71"/>
    </row>
    <row r="128" spans="2:28" s="72" customFormat="1" ht="21">
      <c r="B128" s="69"/>
      <c r="C128" s="425"/>
      <c r="D128" s="170" t="s">
        <v>74</v>
      </c>
      <c r="E128" s="139">
        <v>1</v>
      </c>
      <c r="F128" s="178" t="s">
        <v>75</v>
      </c>
      <c r="G128" s="178"/>
      <c r="H128" s="182" t="s">
        <v>53</v>
      </c>
      <c r="I128" s="167"/>
      <c r="J128" s="167"/>
      <c r="K128" s="212"/>
      <c r="L128" s="167"/>
      <c r="M128" s="167"/>
      <c r="N128" s="212" t="s">
        <v>33</v>
      </c>
      <c r="O128" s="212" t="s">
        <v>33</v>
      </c>
      <c r="P128" s="212"/>
      <c r="Q128" s="212"/>
      <c r="R128" s="212"/>
      <c r="S128" s="212" t="s">
        <v>33</v>
      </c>
      <c r="T128" s="167"/>
      <c r="U128" s="167"/>
      <c r="V128" s="212"/>
      <c r="W128" s="212" t="s">
        <v>33</v>
      </c>
      <c r="X128" s="212"/>
      <c r="Y128" s="384"/>
      <c r="Z128" s="212" t="s">
        <v>33</v>
      </c>
      <c r="AA128" s="223"/>
      <c r="AB128" s="71"/>
    </row>
    <row r="129" spans="2:28" s="72" customFormat="1" ht="18.75">
      <c r="B129" s="69"/>
      <c r="C129" s="272" t="s">
        <v>425</v>
      </c>
      <c r="D129" s="204" t="s">
        <v>155</v>
      </c>
      <c r="E129" s="160">
        <v>1</v>
      </c>
      <c r="F129" s="170" t="s">
        <v>156</v>
      </c>
      <c r="G129" s="117"/>
      <c r="H129" s="112">
        <v>0.03</v>
      </c>
      <c r="I129" s="167" t="s">
        <v>33</v>
      </c>
      <c r="J129" s="167" t="s">
        <v>33</v>
      </c>
      <c r="K129" s="167" t="s">
        <v>33</v>
      </c>
      <c r="L129" s="167" t="s">
        <v>162</v>
      </c>
      <c r="M129" s="167" t="s">
        <v>162</v>
      </c>
      <c r="N129" s="167" t="s">
        <v>162</v>
      </c>
      <c r="O129" s="212" t="s">
        <v>33</v>
      </c>
      <c r="P129" s="167" t="s">
        <v>162</v>
      </c>
      <c r="Q129" s="167" t="s">
        <v>162</v>
      </c>
      <c r="R129" s="167" t="s">
        <v>33</v>
      </c>
      <c r="S129" s="167" t="s">
        <v>162</v>
      </c>
      <c r="T129" s="167" t="s">
        <v>162</v>
      </c>
      <c r="U129" s="167" t="s">
        <v>162</v>
      </c>
      <c r="V129" s="167" t="s">
        <v>162</v>
      </c>
      <c r="W129" s="212" t="s">
        <v>33</v>
      </c>
      <c r="X129" s="212" t="s">
        <v>33</v>
      </c>
      <c r="Y129" s="212" t="s">
        <v>33</v>
      </c>
      <c r="Z129" s="212" t="s">
        <v>33</v>
      </c>
      <c r="AA129" s="223"/>
      <c r="AB129" s="71"/>
    </row>
    <row r="130" spans="2:28" s="72" customFormat="1" ht="18.75">
      <c r="B130" s="69"/>
      <c r="C130" s="272" t="s">
        <v>5</v>
      </c>
      <c r="D130" s="300">
        <v>11017958001</v>
      </c>
      <c r="E130" s="160">
        <v>1</v>
      </c>
      <c r="F130" s="252" t="s">
        <v>158</v>
      </c>
      <c r="G130" s="116"/>
      <c r="H130" s="168"/>
      <c r="I130" s="251" t="s">
        <v>33</v>
      </c>
      <c r="J130" s="251" t="s">
        <v>33</v>
      </c>
      <c r="K130" s="251" t="s">
        <v>33</v>
      </c>
      <c r="L130" s="251" t="s">
        <v>33</v>
      </c>
      <c r="M130" s="251" t="s">
        <v>33</v>
      </c>
      <c r="N130" s="251" t="s">
        <v>33</v>
      </c>
      <c r="O130" s="212" t="s">
        <v>33</v>
      </c>
      <c r="P130" s="251" t="s">
        <v>33</v>
      </c>
      <c r="Q130" s="251" t="s">
        <v>33</v>
      </c>
      <c r="R130" s="251" t="s">
        <v>33</v>
      </c>
      <c r="S130" s="251" t="s">
        <v>33</v>
      </c>
      <c r="T130" s="212" t="s">
        <v>33</v>
      </c>
      <c r="U130" s="251" t="s">
        <v>33</v>
      </c>
      <c r="V130" s="251" t="s">
        <v>33</v>
      </c>
      <c r="W130" s="212" t="s">
        <v>33</v>
      </c>
      <c r="X130" s="212" t="s">
        <v>33</v>
      </c>
      <c r="Y130" s="212" t="s">
        <v>33</v>
      </c>
      <c r="Z130" s="212" t="s">
        <v>33</v>
      </c>
      <c r="AA130" s="223"/>
      <c r="AB130" s="71"/>
    </row>
    <row r="131" spans="2:28" s="72" customFormat="1" ht="18.75">
      <c r="B131" s="69"/>
      <c r="C131" s="272" t="s">
        <v>5</v>
      </c>
      <c r="D131" s="299">
        <v>11018001001</v>
      </c>
      <c r="E131" s="271">
        <v>1</v>
      </c>
      <c r="F131" s="252" t="s">
        <v>588</v>
      </c>
      <c r="G131" s="117"/>
      <c r="H131" s="257"/>
      <c r="I131" s="251" t="s">
        <v>33</v>
      </c>
      <c r="J131" s="212" t="s">
        <v>33</v>
      </c>
      <c r="K131" s="212" t="s">
        <v>33</v>
      </c>
      <c r="L131" s="251" t="s">
        <v>33</v>
      </c>
      <c r="M131" s="312"/>
      <c r="N131" s="251" t="s">
        <v>33</v>
      </c>
      <c r="O131" s="212" t="s">
        <v>33</v>
      </c>
      <c r="P131" s="251" t="s">
        <v>33</v>
      </c>
      <c r="Q131" s="251" t="s">
        <v>33</v>
      </c>
      <c r="R131" s="251" t="s">
        <v>33</v>
      </c>
      <c r="S131" s="251" t="s">
        <v>33</v>
      </c>
      <c r="T131" s="251" t="s">
        <v>33</v>
      </c>
      <c r="U131" s="212" t="s">
        <v>33</v>
      </c>
      <c r="V131" s="212"/>
      <c r="W131" s="212" t="s">
        <v>33</v>
      </c>
      <c r="X131" s="212" t="s">
        <v>33</v>
      </c>
      <c r="Y131" s="212" t="s">
        <v>33</v>
      </c>
      <c r="Z131" s="212" t="s">
        <v>33</v>
      </c>
      <c r="AA131" s="223"/>
      <c r="AB131" s="71"/>
    </row>
    <row r="132" spans="2:28" s="72" customFormat="1" ht="21">
      <c r="B132" s="69"/>
      <c r="C132" s="272" t="s">
        <v>5</v>
      </c>
      <c r="D132" s="301">
        <v>11017623018</v>
      </c>
      <c r="E132" s="160">
        <v>1</v>
      </c>
      <c r="F132" s="249" t="s">
        <v>424</v>
      </c>
      <c r="G132" s="117"/>
      <c r="H132" s="112"/>
      <c r="I132" s="251" t="s">
        <v>33</v>
      </c>
      <c r="J132" s="251" t="s">
        <v>33</v>
      </c>
      <c r="K132" s="251" t="s">
        <v>33</v>
      </c>
      <c r="L132" s="251" t="s">
        <v>33</v>
      </c>
      <c r="M132" s="251" t="s">
        <v>33</v>
      </c>
      <c r="N132" s="251" t="s">
        <v>33</v>
      </c>
      <c r="O132" s="212" t="s">
        <v>33</v>
      </c>
      <c r="P132" s="251" t="s">
        <v>33</v>
      </c>
      <c r="Q132" s="251" t="s">
        <v>33</v>
      </c>
      <c r="R132" s="251" t="s">
        <v>33</v>
      </c>
      <c r="S132" s="251" t="s">
        <v>33</v>
      </c>
      <c r="T132" s="251" t="s">
        <v>33</v>
      </c>
      <c r="U132" s="251" t="s">
        <v>33</v>
      </c>
      <c r="V132" s="251" t="s">
        <v>33</v>
      </c>
      <c r="W132" s="212" t="s">
        <v>33</v>
      </c>
      <c r="X132" s="212" t="s">
        <v>33</v>
      </c>
      <c r="Y132" s="384"/>
      <c r="Z132" s="212"/>
      <c r="AA132" s="223"/>
      <c r="AB132" s="71"/>
    </row>
    <row r="133" spans="2:28" s="72" customFormat="1" ht="19.5" customHeight="1">
      <c r="B133" s="69"/>
      <c r="C133" s="145" t="s">
        <v>429</v>
      </c>
      <c r="D133" s="250">
        <v>35014385001</v>
      </c>
      <c r="E133" s="160" t="s">
        <v>30</v>
      </c>
      <c r="F133" s="296" t="s">
        <v>585</v>
      </c>
      <c r="G133" s="117"/>
      <c r="H133" s="243"/>
      <c r="I133" s="251" t="s">
        <v>33</v>
      </c>
      <c r="J133" s="251" t="s">
        <v>33</v>
      </c>
      <c r="K133" s="251" t="s">
        <v>33</v>
      </c>
      <c r="L133" s="251" t="s">
        <v>33</v>
      </c>
      <c r="M133" s="251" t="s">
        <v>33</v>
      </c>
      <c r="N133" s="251" t="s">
        <v>33</v>
      </c>
      <c r="O133" s="251" t="s">
        <v>33</v>
      </c>
      <c r="P133" s="251" t="s">
        <v>33</v>
      </c>
      <c r="Q133" s="251" t="s">
        <v>33</v>
      </c>
      <c r="R133" s="251" t="s">
        <v>33</v>
      </c>
      <c r="S133" s="251" t="s">
        <v>33</v>
      </c>
      <c r="T133" s="251" t="s">
        <v>33</v>
      </c>
      <c r="U133" s="251" t="s">
        <v>33</v>
      </c>
      <c r="V133" s="312"/>
      <c r="W133" s="251" t="s">
        <v>33</v>
      </c>
      <c r="X133" s="251" t="s">
        <v>33</v>
      </c>
      <c r="Y133" s="384"/>
      <c r="Z133" s="212"/>
      <c r="AA133" s="244"/>
      <c r="AB133" s="71"/>
    </row>
    <row r="134" spans="2:28" s="72" customFormat="1" ht="19.5" customHeight="1">
      <c r="B134" s="69"/>
      <c r="C134" s="145" t="s">
        <v>430</v>
      </c>
      <c r="D134" s="250">
        <v>35014410001</v>
      </c>
      <c r="E134" s="160" t="s">
        <v>30</v>
      </c>
      <c r="F134" s="249" t="s">
        <v>217</v>
      </c>
      <c r="G134" s="117"/>
      <c r="H134" s="243"/>
      <c r="I134" s="251" t="s">
        <v>33</v>
      </c>
      <c r="J134" s="251" t="s">
        <v>33</v>
      </c>
      <c r="K134" s="251" t="s">
        <v>33</v>
      </c>
      <c r="L134" s="251" t="s">
        <v>33</v>
      </c>
      <c r="M134" s="251" t="s">
        <v>33</v>
      </c>
      <c r="N134" s="251" t="s">
        <v>33</v>
      </c>
      <c r="O134" s="251" t="s">
        <v>33</v>
      </c>
      <c r="P134" s="251" t="s">
        <v>33</v>
      </c>
      <c r="Q134" s="251" t="s">
        <v>33</v>
      </c>
      <c r="R134" s="251" t="s">
        <v>33</v>
      </c>
      <c r="S134" s="251" t="s">
        <v>33</v>
      </c>
      <c r="T134" s="251" t="s">
        <v>33</v>
      </c>
      <c r="U134" s="251" t="s">
        <v>33</v>
      </c>
      <c r="V134" s="312"/>
      <c r="W134" s="251" t="s">
        <v>33</v>
      </c>
      <c r="X134" s="251" t="s">
        <v>33</v>
      </c>
      <c r="Y134" s="384"/>
      <c r="Z134" s="212"/>
      <c r="AA134" s="244"/>
      <c r="AB134" s="71"/>
    </row>
    <row r="135" spans="2:28" s="72" customFormat="1" ht="19.5" customHeight="1">
      <c r="B135" s="69"/>
      <c r="C135" s="145" t="s">
        <v>431</v>
      </c>
      <c r="D135" s="250" t="s">
        <v>432</v>
      </c>
      <c r="E135" s="160" t="s">
        <v>30</v>
      </c>
      <c r="F135" s="296" t="s">
        <v>586</v>
      </c>
      <c r="G135" s="117"/>
      <c r="H135" s="243"/>
      <c r="I135" s="251" t="s">
        <v>33</v>
      </c>
      <c r="J135" s="251" t="s">
        <v>33</v>
      </c>
      <c r="K135" s="251" t="s">
        <v>33</v>
      </c>
      <c r="L135" s="251" t="s">
        <v>33</v>
      </c>
      <c r="M135" s="251" t="s">
        <v>33</v>
      </c>
      <c r="N135" s="251" t="s">
        <v>33</v>
      </c>
      <c r="O135" s="251" t="s">
        <v>33</v>
      </c>
      <c r="P135" s="251" t="s">
        <v>33</v>
      </c>
      <c r="Q135" s="251" t="s">
        <v>33</v>
      </c>
      <c r="R135" s="251" t="s">
        <v>33</v>
      </c>
      <c r="S135" s="251" t="s">
        <v>33</v>
      </c>
      <c r="T135" s="251" t="s">
        <v>33</v>
      </c>
      <c r="U135" s="251" t="s">
        <v>33</v>
      </c>
      <c r="V135" s="312"/>
      <c r="W135" s="251" t="s">
        <v>33</v>
      </c>
      <c r="X135" s="251" t="s">
        <v>33</v>
      </c>
      <c r="Y135" s="384"/>
      <c r="Z135" s="212"/>
      <c r="AA135" s="244"/>
      <c r="AB135" s="71"/>
    </row>
    <row r="136" spans="2:28" s="72" customFormat="1" ht="19.5" customHeight="1">
      <c r="B136" s="69"/>
      <c r="C136" s="145" t="s">
        <v>433</v>
      </c>
      <c r="D136" s="250" t="s">
        <v>434</v>
      </c>
      <c r="E136" s="160" t="s">
        <v>30</v>
      </c>
      <c r="F136" s="249" t="s">
        <v>223</v>
      </c>
      <c r="G136" s="117"/>
      <c r="H136" s="243"/>
      <c r="I136" s="251" t="s">
        <v>33</v>
      </c>
      <c r="J136" s="251" t="s">
        <v>33</v>
      </c>
      <c r="K136" s="251" t="s">
        <v>33</v>
      </c>
      <c r="L136" s="251" t="s">
        <v>33</v>
      </c>
      <c r="M136" s="251" t="s">
        <v>33</v>
      </c>
      <c r="N136" s="251" t="s">
        <v>33</v>
      </c>
      <c r="O136" s="251" t="s">
        <v>33</v>
      </c>
      <c r="P136" s="251" t="s">
        <v>33</v>
      </c>
      <c r="Q136" s="251" t="s">
        <v>33</v>
      </c>
      <c r="R136" s="251" t="s">
        <v>33</v>
      </c>
      <c r="S136" s="251" t="s">
        <v>33</v>
      </c>
      <c r="T136" s="251" t="s">
        <v>33</v>
      </c>
      <c r="U136" s="251" t="s">
        <v>33</v>
      </c>
      <c r="V136" s="312"/>
      <c r="W136" s="251" t="s">
        <v>33</v>
      </c>
      <c r="X136" s="251" t="s">
        <v>33</v>
      </c>
      <c r="Y136" s="384"/>
      <c r="Z136" s="212"/>
      <c r="AA136" s="244"/>
      <c r="AB136" s="71"/>
    </row>
    <row r="137" spans="2:28" s="72" customFormat="1" ht="19.5" customHeight="1">
      <c r="B137" s="69"/>
      <c r="C137" s="145" t="s">
        <v>435</v>
      </c>
      <c r="D137" s="250" t="s">
        <v>351</v>
      </c>
      <c r="E137" s="160" t="s">
        <v>30</v>
      </c>
      <c r="F137" s="249" t="s">
        <v>220</v>
      </c>
      <c r="G137" s="117"/>
      <c r="H137" s="243"/>
      <c r="I137" s="251" t="s">
        <v>33</v>
      </c>
      <c r="J137" s="251" t="s">
        <v>33</v>
      </c>
      <c r="K137" s="251" t="s">
        <v>33</v>
      </c>
      <c r="L137" s="251" t="s">
        <v>33</v>
      </c>
      <c r="M137" s="251" t="s">
        <v>33</v>
      </c>
      <c r="N137" s="251" t="s">
        <v>33</v>
      </c>
      <c r="O137" s="251" t="s">
        <v>33</v>
      </c>
      <c r="P137" s="251" t="s">
        <v>33</v>
      </c>
      <c r="Q137" s="251" t="s">
        <v>33</v>
      </c>
      <c r="R137" s="251" t="s">
        <v>33</v>
      </c>
      <c r="S137" s="251" t="s">
        <v>33</v>
      </c>
      <c r="T137" s="251" t="s">
        <v>33</v>
      </c>
      <c r="U137" s="251" t="s">
        <v>33</v>
      </c>
      <c r="V137" s="312"/>
      <c r="W137" s="251" t="s">
        <v>33</v>
      </c>
      <c r="X137" s="251" t="s">
        <v>33</v>
      </c>
      <c r="Y137" s="384"/>
      <c r="Z137" s="212"/>
      <c r="AA137" s="244"/>
      <c r="AB137" s="71"/>
    </row>
    <row r="138" spans="2:28" s="72" customFormat="1" ht="19.5" customHeight="1">
      <c r="B138" s="69"/>
      <c r="C138" s="145" t="s">
        <v>436</v>
      </c>
      <c r="D138" s="250" t="s">
        <v>437</v>
      </c>
      <c r="E138" s="248" t="s">
        <v>30</v>
      </c>
      <c r="F138" s="249" t="s">
        <v>218</v>
      </c>
      <c r="G138" s="117"/>
      <c r="H138" s="243"/>
      <c r="I138" s="251" t="s">
        <v>33</v>
      </c>
      <c r="J138" s="251" t="s">
        <v>33</v>
      </c>
      <c r="K138" s="251" t="s">
        <v>33</v>
      </c>
      <c r="L138" s="251" t="s">
        <v>33</v>
      </c>
      <c r="M138" s="251" t="s">
        <v>33</v>
      </c>
      <c r="N138" s="251" t="s">
        <v>33</v>
      </c>
      <c r="O138" s="251" t="s">
        <v>33</v>
      </c>
      <c r="P138" s="251" t="s">
        <v>33</v>
      </c>
      <c r="Q138" s="251" t="s">
        <v>33</v>
      </c>
      <c r="R138" s="251" t="s">
        <v>33</v>
      </c>
      <c r="S138" s="251" t="s">
        <v>33</v>
      </c>
      <c r="T138" s="251" t="s">
        <v>33</v>
      </c>
      <c r="U138" s="251" t="s">
        <v>33</v>
      </c>
      <c r="V138" s="312"/>
      <c r="W138" s="251" t="s">
        <v>33</v>
      </c>
      <c r="X138" s="251" t="s">
        <v>33</v>
      </c>
      <c r="Y138" s="384"/>
      <c r="Z138" s="212"/>
      <c r="AA138" s="244"/>
      <c r="AB138" s="71"/>
    </row>
    <row r="139" spans="2:28" s="72" customFormat="1" ht="19.5" customHeight="1">
      <c r="B139" s="69"/>
      <c r="C139" s="145" t="s">
        <v>438</v>
      </c>
      <c r="D139" s="250" t="s">
        <v>225</v>
      </c>
      <c r="E139" s="248" t="s">
        <v>30</v>
      </c>
      <c r="F139" s="249" t="s">
        <v>222</v>
      </c>
      <c r="G139" s="117"/>
      <c r="H139" s="243"/>
      <c r="I139" s="251" t="s">
        <v>33</v>
      </c>
      <c r="J139" s="251" t="s">
        <v>33</v>
      </c>
      <c r="K139" s="251" t="s">
        <v>33</v>
      </c>
      <c r="L139" s="251" t="s">
        <v>33</v>
      </c>
      <c r="M139" s="251" t="s">
        <v>33</v>
      </c>
      <c r="N139" s="251" t="s">
        <v>33</v>
      </c>
      <c r="O139" s="251" t="s">
        <v>33</v>
      </c>
      <c r="P139" s="251" t="s">
        <v>33</v>
      </c>
      <c r="Q139" s="251" t="s">
        <v>33</v>
      </c>
      <c r="R139" s="251" t="s">
        <v>33</v>
      </c>
      <c r="S139" s="251" t="s">
        <v>33</v>
      </c>
      <c r="T139" s="251" t="s">
        <v>33</v>
      </c>
      <c r="U139" s="251" t="s">
        <v>33</v>
      </c>
      <c r="V139" s="312"/>
      <c r="W139" s="251" t="s">
        <v>33</v>
      </c>
      <c r="X139" s="251" t="s">
        <v>33</v>
      </c>
      <c r="Y139" s="384"/>
      <c r="Z139" s="212"/>
      <c r="AA139" s="244"/>
      <c r="AB139" s="71"/>
    </row>
    <row r="140" spans="2:28" s="72" customFormat="1" ht="19.5" customHeight="1">
      <c r="B140" s="69"/>
      <c r="C140" s="145" t="s">
        <v>439</v>
      </c>
      <c r="D140" s="250" t="s">
        <v>440</v>
      </c>
      <c r="E140" s="248" t="s">
        <v>30</v>
      </c>
      <c r="F140" s="249" t="s">
        <v>219</v>
      </c>
      <c r="G140" s="117"/>
      <c r="H140" s="243"/>
      <c r="I140" s="251" t="s">
        <v>33</v>
      </c>
      <c r="J140" s="251" t="s">
        <v>33</v>
      </c>
      <c r="K140" s="251" t="s">
        <v>33</v>
      </c>
      <c r="L140" s="251" t="s">
        <v>33</v>
      </c>
      <c r="M140" s="251" t="s">
        <v>33</v>
      </c>
      <c r="N140" s="251" t="s">
        <v>33</v>
      </c>
      <c r="O140" s="251" t="s">
        <v>33</v>
      </c>
      <c r="P140" s="251" t="s">
        <v>33</v>
      </c>
      <c r="Q140" s="251" t="s">
        <v>33</v>
      </c>
      <c r="R140" s="251" t="s">
        <v>33</v>
      </c>
      <c r="S140" s="251" t="s">
        <v>33</v>
      </c>
      <c r="T140" s="251" t="s">
        <v>33</v>
      </c>
      <c r="U140" s="251" t="s">
        <v>33</v>
      </c>
      <c r="V140" s="312"/>
      <c r="W140" s="251" t="s">
        <v>33</v>
      </c>
      <c r="X140" s="251" t="s">
        <v>33</v>
      </c>
      <c r="Y140" s="384"/>
      <c r="Z140" s="212"/>
      <c r="AA140" s="244"/>
      <c r="AB140" s="71"/>
    </row>
    <row r="141" spans="2:28" s="72" customFormat="1" ht="19.5" customHeight="1">
      <c r="B141" s="69"/>
      <c r="C141" s="145" t="s">
        <v>441</v>
      </c>
      <c r="D141" s="250">
        <v>11017867001</v>
      </c>
      <c r="E141" s="248" t="s">
        <v>30</v>
      </c>
      <c r="F141" s="249" t="s">
        <v>221</v>
      </c>
      <c r="G141" s="117"/>
      <c r="H141" s="243"/>
      <c r="I141" s="251" t="s">
        <v>33</v>
      </c>
      <c r="J141" s="251" t="s">
        <v>33</v>
      </c>
      <c r="K141" s="251" t="s">
        <v>33</v>
      </c>
      <c r="L141" s="251" t="s">
        <v>33</v>
      </c>
      <c r="M141" s="251" t="s">
        <v>33</v>
      </c>
      <c r="N141" s="251" t="s">
        <v>33</v>
      </c>
      <c r="O141" s="251" t="s">
        <v>33</v>
      </c>
      <c r="P141" s="251" t="s">
        <v>33</v>
      </c>
      <c r="Q141" s="251" t="s">
        <v>33</v>
      </c>
      <c r="R141" s="251" t="s">
        <v>33</v>
      </c>
      <c r="S141" s="251" t="s">
        <v>33</v>
      </c>
      <c r="T141" s="251" t="s">
        <v>33</v>
      </c>
      <c r="U141" s="251" t="s">
        <v>33</v>
      </c>
      <c r="V141" s="312"/>
      <c r="W141" s="251" t="s">
        <v>33</v>
      </c>
      <c r="X141" s="251" t="s">
        <v>33</v>
      </c>
      <c r="Y141" s="384"/>
      <c r="Z141" s="212"/>
      <c r="AA141" s="244"/>
      <c r="AB141" s="71"/>
    </row>
    <row r="142" spans="2:28" s="72" customFormat="1" ht="19.5" customHeight="1">
      <c r="B142" s="69"/>
      <c r="C142" s="145" t="s">
        <v>442</v>
      </c>
      <c r="D142" s="250" t="s">
        <v>224</v>
      </c>
      <c r="E142" s="248" t="s">
        <v>30</v>
      </c>
      <c r="F142" s="249" t="s">
        <v>216</v>
      </c>
      <c r="G142" s="117"/>
      <c r="H142" s="243"/>
      <c r="I142" s="251" t="s">
        <v>33</v>
      </c>
      <c r="J142" s="251" t="s">
        <v>33</v>
      </c>
      <c r="K142" s="251" t="s">
        <v>33</v>
      </c>
      <c r="L142" s="251" t="s">
        <v>33</v>
      </c>
      <c r="M142" s="251" t="s">
        <v>33</v>
      </c>
      <c r="N142" s="251" t="s">
        <v>33</v>
      </c>
      <c r="O142" s="251" t="s">
        <v>33</v>
      </c>
      <c r="P142" s="251" t="s">
        <v>33</v>
      </c>
      <c r="Q142" s="251" t="s">
        <v>33</v>
      </c>
      <c r="R142" s="251" t="s">
        <v>33</v>
      </c>
      <c r="S142" s="251" t="s">
        <v>33</v>
      </c>
      <c r="T142" s="251" t="s">
        <v>33</v>
      </c>
      <c r="U142" s="251" t="s">
        <v>33</v>
      </c>
      <c r="V142" s="312"/>
      <c r="W142" s="251" t="s">
        <v>33</v>
      </c>
      <c r="X142" s="251" t="s">
        <v>33</v>
      </c>
      <c r="Y142" s="384"/>
      <c r="Z142" s="212"/>
      <c r="AA142" s="244"/>
      <c r="AB142" s="71"/>
    </row>
    <row r="143" spans="2:28" s="72" customFormat="1" ht="19.5" customHeight="1">
      <c r="B143" s="69"/>
      <c r="C143" s="145" t="s">
        <v>264</v>
      </c>
      <c r="D143" s="250" t="s">
        <v>262</v>
      </c>
      <c r="E143" s="248" t="s">
        <v>30</v>
      </c>
      <c r="F143" s="249" t="s">
        <v>244</v>
      </c>
      <c r="G143" s="448" t="s">
        <v>472</v>
      </c>
      <c r="H143" s="243"/>
      <c r="I143" s="167" t="s">
        <v>33</v>
      </c>
      <c r="J143" s="167" t="s">
        <v>33</v>
      </c>
      <c r="K143" s="167" t="s">
        <v>33</v>
      </c>
      <c r="L143" s="167" t="s">
        <v>33</v>
      </c>
      <c r="M143" s="167" t="s">
        <v>33</v>
      </c>
      <c r="N143" s="167" t="s">
        <v>33</v>
      </c>
      <c r="O143" s="167" t="s">
        <v>33</v>
      </c>
      <c r="P143" s="251" t="s">
        <v>33</v>
      </c>
      <c r="Q143" s="167" t="s">
        <v>33</v>
      </c>
      <c r="R143" s="167" t="s">
        <v>33</v>
      </c>
      <c r="S143" s="167" t="s">
        <v>33</v>
      </c>
      <c r="T143" s="167" t="s">
        <v>33</v>
      </c>
      <c r="U143" s="167" t="s">
        <v>33</v>
      </c>
      <c r="V143" s="312"/>
      <c r="W143" s="167" t="s">
        <v>33</v>
      </c>
      <c r="X143" s="167" t="s">
        <v>33</v>
      </c>
      <c r="Y143" s="384"/>
      <c r="Z143" s="212"/>
      <c r="AA143" s="244"/>
      <c r="AB143" s="71"/>
    </row>
    <row r="144" spans="2:28" s="72" customFormat="1" ht="19.5" customHeight="1">
      <c r="B144" s="69"/>
      <c r="C144" s="145" t="s">
        <v>265</v>
      </c>
      <c r="D144" s="250" t="s">
        <v>254</v>
      </c>
      <c r="E144" s="248" t="s">
        <v>30</v>
      </c>
      <c r="F144" s="249" t="s">
        <v>234</v>
      </c>
      <c r="G144" s="449"/>
      <c r="H144" s="243"/>
      <c r="I144" s="167" t="s">
        <v>33</v>
      </c>
      <c r="J144" s="167" t="s">
        <v>33</v>
      </c>
      <c r="K144" s="167" t="s">
        <v>33</v>
      </c>
      <c r="L144" s="167" t="s">
        <v>33</v>
      </c>
      <c r="M144" s="167" t="s">
        <v>33</v>
      </c>
      <c r="N144" s="167" t="s">
        <v>33</v>
      </c>
      <c r="O144" s="167" t="s">
        <v>33</v>
      </c>
      <c r="P144" s="251" t="s">
        <v>33</v>
      </c>
      <c r="Q144" s="167" t="s">
        <v>33</v>
      </c>
      <c r="R144" s="167" t="s">
        <v>33</v>
      </c>
      <c r="S144" s="167" t="s">
        <v>33</v>
      </c>
      <c r="T144" s="167" t="s">
        <v>33</v>
      </c>
      <c r="U144" s="167" t="s">
        <v>33</v>
      </c>
      <c r="V144" s="312"/>
      <c r="W144" s="167" t="s">
        <v>33</v>
      </c>
      <c r="X144" s="167" t="s">
        <v>33</v>
      </c>
      <c r="Y144" s="384"/>
      <c r="Z144" s="212"/>
      <c r="AA144" s="244"/>
      <c r="AB144" s="71"/>
    </row>
    <row r="145" spans="2:28" s="72" customFormat="1" ht="19.5" customHeight="1">
      <c r="B145" s="69"/>
      <c r="C145" s="145" t="s">
        <v>266</v>
      </c>
      <c r="D145" s="250" t="s">
        <v>250</v>
      </c>
      <c r="E145" s="248" t="s">
        <v>30</v>
      </c>
      <c r="F145" s="249" t="s">
        <v>230</v>
      </c>
      <c r="G145" s="450"/>
      <c r="H145" s="243"/>
      <c r="I145" s="167" t="s">
        <v>33</v>
      </c>
      <c r="J145" s="167" t="s">
        <v>33</v>
      </c>
      <c r="K145" s="167" t="s">
        <v>33</v>
      </c>
      <c r="L145" s="167" t="s">
        <v>33</v>
      </c>
      <c r="M145" s="167" t="s">
        <v>33</v>
      </c>
      <c r="N145" s="167" t="s">
        <v>33</v>
      </c>
      <c r="O145" s="167" t="s">
        <v>33</v>
      </c>
      <c r="P145" s="251" t="s">
        <v>33</v>
      </c>
      <c r="Q145" s="167" t="s">
        <v>33</v>
      </c>
      <c r="R145" s="167" t="s">
        <v>33</v>
      </c>
      <c r="S145" s="167" t="s">
        <v>33</v>
      </c>
      <c r="T145" s="167" t="s">
        <v>33</v>
      </c>
      <c r="U145" s="167" t="s">
        <v>33</v>
      </c>
      <c r="V145" s="312"/>
      <c r="W145" s="167" t="s">
        <v>33</v>
      </c>
      <c r="X145" s="167" t="s">
        <v>33</v>
      </c>
      <c r="Y145" s="384"/>
      <c r="Z145" s="212"/>
      <c r="AA145" s="244"/>
      <c r="AB145" s="71"/>
    </row>
    <row r="146" spans="2:28" s="72" customFormat="1" ht="19.5" customHeight="1">
      <c r="B146" s="69"/>
      <c r="C146" s="145" t="s">
        <v>267</v>
      </c>
      <c r="D146" s="300" t="s">
        <v>587</v>
      </c>
      <c r="E146" s="248" t="s">
        <v>30</v>
      </c>
      <c r="F146" s="249" t="s">
        <v>228</v>
      </c>
      <c r="G146" s="243"/>
      <c r="H146" s="243"/>
      <c r="I146" s="167" t="s">
        <v>33</v>
      </c>
      <c r="J146" s="167" t="s">
        <v>33</v>
      </c>
      <c r="K146" s="167" t="s">
        <v>33</v>
      </c>
      <c r="L146" s="167" t="s">
        <v>33</v>
      </c>
      <c r="M146" s="167" t="s">
        <v>33</v>
      </c>
      <c r="N146" s="167" t="s">
        <v>33</v>
      </c>
      <c r="O146" s="167" t="s">
        <v>33</v>
      </c>
      <c r="P146" s="251" t="s">
        <v>33</v>
      </c>
      <c r="Q146" s="167" t="s">
        <v>33</v>
      </c>
      <c r="R146" s="167" t="s">
        <v>33</v>
      </c>
      <c r="S146" s="167" t="s">
        <v>33</v>
      </c>
      <c r="T146" s="167" t="s">
        <v>33</v>
      </c>
      <c r="U146" s="167" t="s">
        <v>33</v>
      </c>
      <c r="V146" s="312"/>
      <c r="W146" s="167" t="s">
        <v>33</v>
      </c>
      <c r="X146" s="167" t="s">
        <v>33</v>
      </c>
      <c r="Y146" s="384"/>
      <c r="Z146" s="212"/>
      <c r="AA146" s="244"/>
      <c r="AB146" s="71"/>
    </row>
    <row r="147" spans="2:28" s="72" customFormat="1" ht="19.5" customHeight="1">
      <c r="B147" s="69"/>
      <c r="C147" s="145" t="s">
        <v>5</v>
      </c>
      <c r="D147" s="250">
        <v>11017894001</v>
      </c>
      <c r="E147" s="248" t="s">
        <v>30</v>
      </c>
      <c r="F147" s="249" t="s">
        <v>231</v>
      </c>
      <c r="G147" s="243"/>
      <c r="H147" s="243"/>
      <c r="I147" s="167" t="s">
        <v>33</v>
      </c>
      <c r="J147" s="167" t="s">
        <v>33</v>
      </c>
      <c r="K147" s="167" t="s">
        <v>33</v>
      </c>
      <c r="L147" s="167" t="s">
        <v>33</v>
      </c>
      <c r="M147" s="167" t="s">
        <v>33</v>
      </c>
      <c r="N147" s="167" t="s">
        <v>33</v>
      </c>
      <c r="O147" s="167" t="s">
        <v>33</v>
      </c>
      <c r="P147" s="251" t="s">
        <v>33</v>
      </c>
      <c r="Q147" s="167" t="s">
        <v>33</v>
      </c>
      <c r="R147" s="167" t="s">
        <v>33</v>
      </c>
      <c r="S147" s="167" t="s">
        <v>33</v>
      </c>
      <c r="T147" s="167" t="s">
        <v>33</v>
      </c>
      <c r="U147" s="167" t="s">
        <v>33</v>
      </c>
      <c r="V147" s="312"/>
      <c r="W147" s="167" t="s">
        <v>33</v>
      </c>
      <c r="X147" s="167" t="s">
        <v>33</v>
      </c>
      <c r="Y147" s="384"/>
      <c r="Z147" s="212"/>
      <c r="AA147" s="244"/>
      <c r="AB147" s="71"/>
    </row>
    <row r="148" spans="2:28" s="72" customFormat="1" ht="19.5" customHeight="1">
      <c r="B148" s="69"/>
      <c r="C148" s="145" t="s">
        <v>5</v>
      </c>
      <c r="D148" s="250">
        <v>11017837001</v>
      </c>
      <c r="E148" s="248" t="s">
        <v>30</v>
      </c>
      <c r="F148" s="249" t="s">
        <v>237</v>
      </c>
      <c r="G148" s="303" t="s">
        <v>473</v>
      </c>
      <c r="H148" s="243"/>
      <c r="I148" s="167" t="s">
        <v>33</v>
      </c>
      <c r="J148" s="167" t="s">
        <v>33</v>
      </c>
      <c r="K148" s="167" t="s">
        <v>33</v>
      </c>
      <c r="L148" s="167" t="s">
        <v>33</v>
      </c>
      <c r="M148" s="167" t="s">
        <v>33</v>
      </c>
      <c r="N148" s="167" t="s">
        <v>33</v>
      </c>
      <c r="O148" s="167" t="s">
        <v>33</v>
      </c>
      <c r="P148" s="251" t="s">
        <v>33</v>
      </c>
      <c r="Q148" s="167" t="s">
        <v>33</v>
      </c>
      <c r="R148" s="167" t="s">
        <v>33</v>
      </c>
      <c r="S148" s="167" t="s">
        <v>33</v>
      </c>
      <c r="T148" s="167" t="s">
        <v>33</v>
      </c>
      <c r="U148" s="167" t="s">
        <v>33</v>
      </c>
      <c r="V148" s="312"/>
      <c r="W148" s="167" t="s">
        <v>33</v>
      </c>
      <c r="X148" s="167" t="s">
        <v>33</v>
      </c>
      <c r="Y148" s="384"/>
      <c r="Z148" s="212"/>
      <c r="AA148" s="244"/>
      <c r="AB148" s="71"/>
    </row>
    <row r="149" spans="2:28" s="72" customFormat="1" ht="19.5" customHeight="1">
      <c r="B149" s="69"/>
      <c r="C149" s="145" t="s">
        <v>268</v>
      </c>
      <c r="D149" s="250" t="s">
        <v>259</v>
      </c>
      <c r="E149" s="248" t="s">
        <v>30</v>
      </c>
      <c r="F149" s="249" t="s">
        <v>240</v>
      </c>
      <c r="G149" s="243"/>
      <c r="H149" s="243"/>
      <c r="I149" s="167" t="s">
        <v>33</v>
      </c>
      <c r="J149" s="167" t="s">
        <v>33</v>
      </c>
      <c r="K149" s="167" t="s">
        <v>33</v>
      </c>
      <c r="L149" s="167" t="s">
        <v>33</v>
      </c>
      <c r="M149" s="167" t="s">
        <v>33</v>
      </c>
      <c r="N149" s="167" t="s">
        <v>33</v>
      </c>
      <c r="O149" s="167" t="s">
        <v>33</v>
      </c>
      <c r="P149" s="251" t="s">
        <v>33</v>
      </c>
      <c r="Q149" s="167" t="s">
        <v>33</v>
      </c>
      <c r="R149" s="167" t="s">
        <v>33</v>
      </c>
      <c r="S149" s="167" t="s">
        <v>33</v>
      </c>
      <c r="T149" s="167" t="s">
        <v>33</v>
      </c>
      <c r="U149" s="167" t="s">
        <v>33</v>
      </c>
      <c r="V149" s="312"/>
      <c r="W149" s="167" t="s">
        <v>33</v>
      </c>
      <c r="X149" s="167" t="s">
        <v>33</v>
      </c>
      <c r="Y149" s="384"/>
      <c r="Z149" s="212"/>
      <c r="AA149" s="244"/>
      <c r="AB149" s="71"/>
    </row>
    <row r="150" spans="2:28" s="72" customFormat="1" ht="19.5" customHeight="1">
      <c r="B150" s="69"/>
      <c r="C150" s="145" t="s">
        <v>269</v>
      </c>
      <c r="D150" s="250" t="s">
        <v>258</v>
      </c>
      <c r="E150" s="248" t="s">
        <v>30</v>
      </c>
      <c r="F150" s="249" t="s">
        <v>239</v>
      </c>
      <c r="G150" s="243"/>
      <c r="H150" s="243"/>
      <c r="I150" s="167" t="s">
        <v>33</v>
      </c>
      <c r="J150" s="167" t="s">
        <v>33</v>
      </c>
      <c r="K150" s="167" t="s">
        <v>33</v>
      </c>
      <c r="L150" s="167" t="s">
        <v>33</v>
      </c>
      <c r="M150" s="167" t="s">
        <v>33</v>
      </c>
      <c r="N150" s="167" t="s">
        <v>33</v>
      </c>
      <c r="O150" s="167" t="s">
        <v>33</v>
      </c>
      <c r="P150" s="251" t="s">
        <v>33</v>
      </c>
      <c r="Q150" s="167" t="s">
        <v>33</v>
      </c>
      <c r="R150" s="167" t="s">
        <v>33</v>
      </c>
      <c r="S150" s="167" t="s">
        <v>33</v>
      </c>
      <c r="T150" s="167" t="s">
        <v>33</v>
      </c>
      <c r="U150" s="167" t="s">
        <v>33</v>
      </c>
      <c r="V150" s="312"/>
      <c r="W150" s="167" t="s">
        <v>33</v>
      </c>
      <c r="X150" s="167" t="s">
        <v>33</v>
      </c>
      <c r="Y150" s="384"/>
      <c r="Z150" s="212"/>
      <c r="AA150" s="244"/>
      <c r="AB150" s="71"/>
    </row>
    <row r="151" spans="2:28" s="72" customFormat="1" ht="19.5" customHeight="1">
      <c r="B151" s="69"/>
      <c r="C151" s="145" t="s">
        <v>270</v>
      </c>
      <c r="D151" s="250" t="s">
        <v>249</v>
      </c>
      <c r="E151" s="248" t="s">
        <v>30</v>
      </c>
      <c r="F151" s="249" t="s">
        <v>229</v>
      </c>
      <c r="G151" s="243"/>
      <c r="H151" s="243"/>
      <c r="I151" s="167" t="s">
        <v>33</v>
      </c>
      <c r="J151" s="167" t="s">
        <v>33</v>
      </c>
      <c r="K151" s="167" t="s">
        <v>33</v>
      </c>
      <c r="L151" s="167" t="s">
        <v>33</v>
      </c>
      <c r="M151" s="167" t="s">
        <v>33</v>
      </c>
      <c r="N151" s="167" t="s">
        <v>33</v>
      </c>
      <c r="O151" s="167" t="s">
        <v>33</v>
      </c>
      <c r="P151" s="251" t="s">
        <v>33</v>
      </c>
      <c r="Q151" s="167" t="s">
        <v>33</v>
      </c>
      <c r="R151" s="167" t="s">
        <v>33</v>
      </c>
      <c r="S151" s="167" t="s">
        <v>33</v>
      </c>
      <c r="T151" s="167" t="s">
        <v>33</v>
      </c>
      <c r="U151" s="167" t="s">
        <v>33</v>
      </c>
      <c r="V151" s="312"/>
      <c r="W151" s="167" t="s">
        <v>33</v>
      </c>
      <c r="X151" s="167" t="s">
        <v>33</v>
      </c>
      <c r="Y151" s="384"/>
      <c r="Z151" s="212"/>
      <c r="AA151" s="244"/>
      <c r="AB151" s="71"/>
    </row>
    <row r="152" spans="2:28" s="72" customFormat="1" ht="19.5" customHeight="1">
      <c r="B152" s="69"/>
      <c r="C152" s="145" t="s">
        <v>271</v>
      </c>
      <c r="D152" s="250" t="s">
        <v>252</v>
      </c>
      <c r="E152" s="248" t="s">
        <v>30</v>
      </c>
      <c r="F152" s="249" t="s">
        <v>232</v>
      </c>
      <c r="G152" s="243"/>
      <c r="H152" s="243"/>
      <c r="I152" s="167" t="s">
        <v>33</v>
      </c>
      <c r="J152" s="167" t="s">
        <v>33</v>
      </c>
      <c r="K152" s="167" t="s">
        <v>33</v>
      </c>
      <c r="L152" s="167" t="s">
        <v>33</v>
      </c>
      <c r="M152" s="167" t="s">
        <v>33</v>
      </c>
      <c r="N152" s="167" t="s">
        <v>33</v>
      </c>
      <c r="O152" s="167" t="s">
        <v>33</v>
      </c>
      <c r="P152" s="251" t="s">
        <v>33</v>
      </c>
      <c r="Q152" s="167" t="s">
        <v>33</v>
      </c>
      <c r="R152" s="167" t="s">
        <v>33</v>
      </c>
      <c r="S152" s="167" t="s">
        <v>33</v>
      </c>
      <c r="T152" s="167" t="s">
        <v>33</v>
      </c>
      <c r="U152" s="167" t="s">
        <v>33</v>
      </c>
      <c r="V152" s="312"/>
      <c r="W152" s="167" t="s">
        <v>33</v>
      </c>
      <c r="X152" s="167" t="s">
        <v>33</v>
      </c>
      <c r="Y152" s="384"/>
      <c r="Z152" s="212"/>
      <c r="AA152" s="244"/>
      <c r="AB152" s="71"/>
    </row>
    <row r="153" spans="2:28" s="72" customFormat="1" ht="19.5" customHeight="1">
      <c r="B153" s="69"/>
      <c r="C153" s="145" t="s">
        <v>272</v>
      </c>
      <c r="D153" s="250" t="s">
        <v>255</v>
      </c>
      <c r="E153" s="248" t="s">
        <v>30</v>
      </c>
      <c r="F153" s="249" t="s">
        <v>235</v>
      </c>
      <c r="G153" s="243"/>
      <c r="H153" s="243"/>
      <c r="I153" s="167" t="s">
        <v>33</v>
      </c>
      <c r="J153" s="167" t="s">
        <v>33</v>
      </c>
      <c r="K153" s="167" t="s">
        <v>33</v>
      </c>
      <c r="L153" s="167" t="s">
        <v>33</v>
      </c>
      <c r="M153" s="167" t="s">
        <v>33</v>
      </c>
      <c r="N153" s="167" t="s">
        <v>33</v>
      </c>
      <c r="O153" s="167" t="s">
        <v>33</v>
      </c>
      <c r="P153" s="251" t="s">
        <v>33</v>
      </c>
      <c r="Q153" s="167" t="s">
        <v>33</v>
      </c>
      <c r="R153" s="167" t="s">
        <v>33</v>
      </c>
      <c r="S153" s="167" t="s">
        <v>33</v>
      </c>
      <c r="T153" s="167" t="s">
        <v>33</v>
      </c>
      <c r="U153" s="167" t="s">
        <v>33</v>
      </c>
      <c r="V153" s="312"/>
      <c r="W153" s="167" t="s">
        <v>33</v>
      </c>
      <c r="X153" s="167" t="s">
        <v>33</v>
      </c>
      <c r="Y153" s="384"/>
      <c r="Z153" s="212"/>
      <c r="AA153" s="244"/>
      <c r="AB153" s="71"/>
    </row>
    <row r="154" spans="2:28" s="72" customFormat="1" ht="19.5" customHeight="1">
      <c r="B154" s="69"/>
      <c r="C154" s="145" t="s">
        <v>274</v>
      </c>
      <c r="D154" s="250">
        <v>75016143001</v>
      </c>
      <c r="E154" s="248" t="s">
        <v>30</v>
      </c>
      <c r="F154" s="249" t="s">
        <v>273</v>
      </c>
      <c r="G154" s="243"/>
      <c r="H154" s="243"/>
      <c r="I154" s="167" t="s">
        <v>33</v>
      </c>
      <c r="J154" s="167" t="s">
        <v>33</v>
      </c>
      <c r="K154" s="167" t="s">
        <v>33</v>
      </c>
      <c r="L154" s="167" t="s">
        <v>33</v>
      </c>
      <c r="M154" s="167" t="s">
        <v>33</v>
      </c>
      <c r="N154" s="167" t="s">
        <v>33</v>
      </c>
      <c r="O154" s="167" t="s">
        <v>33</v>
      </c>
      <c r="P154" s="251" t="s">
        <v>33</v>
      </c>
      <c r="Q154" s="167" t="s">
        <v>33</v>
      </c>
      <c r="R154" s="167" t="s">
        <v>33</v>
      </c>
      <c r="S154" s="167" t="s">
        <v>33</v>
      </c>
      <c r="T154" s="167" t="s">
        <v>33</v>
      </c>
      <c r="U154" s="167" t="s">
        <v>33</v>
      </c>
      <c r="V154" s="312"/>
      <c r="W154" s="167" t="s">
        <v>33</v>
      </c>
      <c r="X154" s="167" t="s">
        <v>33</v>
      </c>
      <c r="Y154" s="384"/>
      <c r="Z154" s="212"/>
      <c r="AA154" s="244"/>
      <c r="AB154" s="71"/>
    </row>
    <row r="155" spans="2:28" s="72" customFormat="1" ht="19.5" customHeight="1">
      <c r="B155" s="69"/>
      <c r="C155" s="145" t="s">
        <v>275</v>
      </c>
      <c r="D155" s="250" t="s">
        <v>261</v>
      </c>
      <c r="E155" s="248" t="s">
        <v>30</v>
      </c>
      <c r="F155" s="249" t="s">
        <v>243</v>
      </c>
      <c r="G155" s="243"/>
      <c r="H155" s="243"/>
      <c r="I155" s="167" t="s">
        <v>33</v>
      </c>
      <c r="J155" s="167" t="s">
        <v>33</v>
      </c>
      <c r="K155" s="167" t="s">
        <v>33</v>
      </c>
      <c r="L155" s="167" t="s">
        <v>33</v>
      </c>
      <c r="M155" s="167" t="s">
        <v>33</v>
      </c>
      <c r="N155" s="167" t="s">
        <v>33</v>
      </c>
      <c r="O155" s="167" t="s">
        <v>33</v>
      </c>
      <c r="P155" s="251" t="s">
        <v>33</v>
      </c>
      <c r="Q155" s="167" t="s">
        <v>33</v>
      </c>
      <c r="R155" s="167" t="s">
        <v>33</v>
      </c>
      <c r="S155" s="167" t="s">
        <v>33</v>
      </c>
      <c r="T155" s="167" t="s">
        <v>33</v>
      </c>
      <c r="U155" s="167" t="s">
        <v>33</v>
      </c>
      <c r="V155" s="312"/>
      <c r="W155" s="167" t="s">
        <v>33</v>
      </c>
      <c r="X155" s="167" t="s">
        <v>33</v>
      </c>
      <c r="Y155" s="384"/>
      <c r="Z155" s="212"/>
      <c r="AA155" s="244"/>
      <c r="AB155" s="71"/>
    </row>
    <row r="156" spans="2:28" s="72" customFormat="1" ht="19.5" customHeight="1">
      <c r="B156" s="69"/>
      <c r="C156" s="145" t="s">
        <v>276</v>
      </c>
      <c r="D156" s="250">
        <v>64014071001</v>
      </c>
      <c r="E156" s="248" t="s">
        <v>263</v>
      </c>
      <c r="F156" s="249" t="s">
        <v>238</v>
      </c>
      <c r="G156" s="243"/>
      <c r="H156" s="243"/>
      <c r="I156" s="167" t="s">
        <v>33</v>
      </c>
      <c r="J156" s="167" t="s">
        <v>33</v>
      </c>
      <c r="K156" s="167" t="s">
        <v>33</v>
      </c>
      <c r="L156" s="167" t="s">
        <v>33</v>
      </c>
      <c r="M156" s="167" t="s">
        <v>33</v>
      </c>
      <c r="N156" s="167" t="s">
        <v>33</v>
      </c>
      <c r="O156" s="167" t="s">
        <v>33</v>
      </c>
      <c r="P156" s="251" t="s">
        <v>33</v>
      </c>
      <c r="Q156" s="167" t="s">
        <v>33</v>
      </c>
      <c r="R156" s="167" t="s">
        <v>33</v>
      </c>
      <c r="S156" s="167" t="s">
        <v>33</v>
      </c>
      <c r="T156" s="167" t="s">
        <v>33</v>
      </c>
      <c r="U156" s="167" t="s">
        <v>33</v>
      </c>
      <c r="V156" s="312"/>
      <c r="W156" s="167" t="s">
        <v>33</v>
      </c>
      <c r="X156" s="167" t="s">
        <v>33</v>
      </c>
      <c r="Y156" s="384"/>
      <c r="Z156" s="212"/>
      <c r="AA156" s="244"/>
      <c r="AB156" s="71"/>
    </row>
    <row r="157" spans="2:28" s="72" customFormat="1" ht="19.5" customHeight="1">
      <c r="B157" s="69"/>
      <c r="C157" s="145" t="s">
        <v>277</v>
      </c>
      <c r="D157" s="250">
        <v>35014409001</v>
      </c>
      <c r="E157" s="248" t="s">
        <v>30</v>
      </c>
      <c r="F157" s="249" t="s">
        <v>241</v>
      </c>
      <c r="G157" s="243"/>
      <c r="H157" s="243"/>
      <c r="I157" s="167" t="s">
        <v>33</v>
      </c>
      <c r="J157" s="167" t="s">
        <v>33</v>
      </c>
      <c r="K157" s="167" t="s">
        <v>33</v>
      </c>
      <c r="L157" s="167" t="s">
        <v>33</v>
      </c>
      <c r="M157" s="167" t="s">
        <v>33</v>
      </c>
      <c r="N157" s="167" t="s">
        <v>33</v>
      </c>
      <c r="O157" s="167" t="s">
        <v>33</v>
      </c>
      <c r="P157" s="251" t="s">
        <v>33</v>
      </c>
      <c r="Q157" s="167" t="s">
        <v>33</v>
      </c>
      <c r="R157" s="167" t="s">
        <v>33</v>
      </c>
      <c r="S157" s="167" t="s">
        <v>33</v>
      </c>
      <c r="T157" s="167" t="s">
        <v>33</v>
      </c>
      <c r="U157" s="167" t="s">
        <v>33</v>
      </c>
      <c r="V157" s="312"/>
      <c r="W157" s="167" t="s">
        <v>33</v>
      </c>
      <c r="X157" s="167" t="s">
        <v>33</v>
      </c>
      <c r="Y157" s="384"/>
      <c r="Z157" s="212"/>
      <c r="AA157" s="244"/>
      <c r="AB157" s="71"/>
    </row>
    <row r="158" spans="2:28" s="72" customFormat="1" ht="19.5" customHeight="1">
      <c r="B158" s="69"/>
      <c r="C158" s="145" t="s">
        <v>278</v>
      </c>
      <c r="D158" s="250" t="s">
        <v>253</v>
      </c>
      <c r="E158" s="248" t="s">
        <v>30</v>
      </c>
      <c r="F158" s="249" t="s">
        <v>233</v>
      </c>
      <c r="G158" s="243"/>
      <c r="H158" s="243"/>
      <c r="I158" s="167" t="s">
        <v>33</v>
      </c>
      <c r="J158" s="167" t="s">
        <v>33</v>
      </c>
      <c r="K158" s="167" t="s">
        <v>33</v>
      </c>
      <c r="L158" s="167" t="s">
        <v>33</v>
      </c>
      <c r="M158" s="167" t="s">
        <v>33</v>
      </c>
      <c r="N158" s="167" t="s">
        <v>33</v>
      </c>
      <c r="O158" s="167" t="s">
        <v>33</v>
      </c>
      <c r="P158" s="251" t="s">
        <v>33</v>
      </c>
      <c r="Q158" s="167" t="s">
        <v>33</v>
      </c>
      <c r="R158" s="167" t="s">
        <v>33</v>
      </c>
      <c r="S158" s="167" t="s">
        <v>33</v>
      </c>
      <c r="T158" s="167" t="s">
        <v>33</v>
      </c>
      <c r="U158" s="167" t="s">
        <v>33</v>
      </c>
      <c r="V158" s="312"/>
      <c r="W158" s="167" t="s">
        <v>33</v>
      </c>
      <c r="X158" s="167" t="s">
        <v>33</v>
      </c>
      <c r="Y158" s="384"/>
      <c r="Z158" s="212"/>
      <c r="AA158" s="244"/>
      <c r="AB158" s="71"/>
    </row>
    <row r="159" spans="2:28" s="72" customFormat="1" ht="19.5" customHeight="1">
      <c r="B159" s="69"/>
      <c r="C159" s="145" t="s">
        <v>279</v>
      </c>
      <c r="D159" s="250" t="s">
        <v>256</v>
      </c>
      <c r="E159" s="248" t="s">
        <v>30</v>
      </c>
      <c r="F159" s="249" t="s">
        <v>236</v>
      </c>
      <c r="G159" s="243"/>
      <c r="H159" s="243"/>
      <c r="I159" s="167" t="s">
        <v>33</v>
      </c>
      <c r="J159" s="167" t="s">
        <v>33</v>
      </c>
      <c r="K159" s="167" t="s">
        <v>33</v>
      </c>
      <c r="L159" s="167" t="s">
        <v>33</v>
      </c>
      <c r="M159" s="167" t="s">
        <v>33</v>
      </c>
      <c r="N159" s="167" t="s">
        <v>33</v>
      </c>
      <c r="O159" s="167" t="s">
        <v>33</v>
      </c>
      <c r="P159" s="251" t="s">
        <v>33</v>
      </c>
      <c r="Q159" s="167" t="s">
        <v>33</v>
      </c>
      <c r="R159" s="167" t="s">
        <v>33</v>
      </c>
      <c r="S159" s="167" t="s">
        <v>33</v>
      </c>
      <c r="T159" s="167" t="s">
        <v>33</v>
      </c>
      <c r="U159" s="167" t="s">
        <v>33</v>
      </c>
      <c r="V159" s="312"/>
      <c r="W159" s="167" t="s">
        <v>33</v>
      </c>
      <c r="X159" s="167" t="s">
        <v>33</v>
      </c>
      <c r="Y159" s="384"/>
      <c r="Z159" s="212"/>
      <c r="AA159" s="244"/>
      <c r="AB159" s="71"/>
    </row>
    <row r="160" spans="2:28" s="72" customFormat="1" ht="19.5" customHeight="1">
      <c r="B160" s="69"/>
      <c r="C160" s="145" t="s">
        <v>280</v>
      </c>
      <c r="D160" s="250" t="s">
        <v>248</v>
      </c>
      <c r="E160" s="248" t="s">
        <v>30</v>
      </c>
      <c r="F160" s="249" t="s">
        <v>227</v>
      </c>
      <c r="G160" s="243"/>
      <c r="H160" s="243"/>
      <c r="I160" s="167" t="s">
        <v>33</v>
      </c>
      <c r="J160" s="167" t="s">
        <v>33</v>
      </c>
      <c r="K160" s="167" t="s">
        <v>33</v>
      </c>
      <c r="L160" s="167" t="s">
        <v>33</v>
      </c>
      <c r="M160" s="167" t="s">
        <v>33</v>
      </c>
      <c r="N160" s="167" t="s">
        <v>33</v>
      </c>
      <c r="O160" s="167" t="s">
        <v>33</v>
      </c>
      <c r="P160" s="251" t="s">
        <v>33</v>
      </c>
      <c r="Q160" s="167" t="s">
        <v>33</v>
      </c>
      <c r="R160" s="167" t="s">
        <v>33</v>
      </c>
      <c r="S160" s="167" t="s">
        <v>33</v>
      </c>
      <c r="T160" s="167" t="s">
        <v>33</v>
      </c>
      <c r="U160" s="167" t="s">
        <v>33</v>
      </c>
      <c r="V160" s="312"/>
      <c r="W160" s="167" t="s">
        <v>33</v>
      </c>
      <c r="X160" s="167" t="s">
        <v>33</v>
      </c>
      <c r="Y160" s="384"/>
      <c r="Z160" s="212"/>
      <c r="AA160" s="244"/>
      <c r="AB160" s="71"/>
    </row>
    <row r="161" spans="2:28" s="72" customFormat="1" ht="19.5" customHeight="1">
      <c r="B161" s="69"/>
      <c r="C161" s="145" t="s">
        <v>5</v>
      </c>
      <c r="D161" s="250">
        <v>75016112001</v>
      </c>
      <c r="E161" s="248" t="s">
        <v>30</v>
      </c>
      <c r="F161" s="249" t="s">
        <v>245</v>
      </c>
      <c r="G161" s="243"/>
      <c r="H161" s="243"/>
      <c r="I161" s="167" t="s">
        <v>33</v>
      </c>
      <c r="J161" s="167" t="s">
        <v>33</v>
      </c>
      <c r="K161" s="167" t="s">
        <v>33</v>
      </c>
      <c r="L161" s="167" t="s">
        <v>33</v>
      </c>
      <c r="M161" s="167" t="s">
        <v>33</v>
      </c>
      <c r="N161" s="167" t="s">
        <v>33</v>
      </c>
      <c r="O161" s="167" t="s">
        <v>33</v>
      </c>
      <c r="P161" s="251" t="s">
        <v>33</v>
      </c>
      <c r="Q161" s="167" t="s">
        <v>33</v>
      </c>
      <c r="R161" s="167" t="s">
        <v>33</v>
      </c>
      <c r="S161" s="167" t="s">
        <v>33</v>
      </c>
      <c r="T161" s="167" t="s">
        <v>33</v>
      </c>
      <c r="U161" s="167" t="s">
        <v>33</v>
      </c>
      <c r="V161" s="312"/>
      <c r="W161" s="167" t="s">
        <v>33</v>
      </c>
      <c r="X161" s="167" t="s">
        <v>33</v>
      </c>
      <c r="Y161" s="384"/>
      <c r="Z161" s="212"/>
      <c r="AA161" s="244"/>
      <c r="AB161" s="71"/>
    </row>
    <row r="162" spans="2:28" s="72" customFormat="1" ht="19.5" customHeight="1">
      <c r="B162" s="69"/>
      <c r="C162" s="145" t="s">
        <v>5</v>
      </c>
      <c r="D162" s="250" t="s">
        <v>247</v>
      </c>
      <c r="E162" s="248" t="s">
        <v>30</v>
      </c>
      <c r="F162" s="249" t="s">
        <v>226</v>
      </c>
      <c r="G162" s="243"/>
      <c r="H162" s="243"/>
      <c r="I162" s="167" t="s">
        <v>33</v>
      </c>
      <c r="J162" s="167" t="s">
        <v>33</v>
      </c>
      <c r="K162" s="167" t="s">
        <v>33</v>
      </c>
      <c r="L162" s="167" t="s">
        <v>33</v>
      </c>
      <c r="M162" s="167" t="s">
        <v>33</v>
      </c>
      <c r="N162" s="167" t="s">
        <v>33</v>
      </c>
      <c r="O162" s="167" t="s">
        <v>33</v>
      </c>
      <c r="P162" s="251" t="s">
        <v>33</v>
      </c>
      <c r="Q162" s="167" t="s">
        <v>33</v>
      </c>
      <c r="R162" s="167" t="s">
        <v>33</v>
      </c>
      <c r="S162" s="167" t="s">
        <v>33</v>
      </c>
      <c r="T162" s="167" t="s">
        <v>33</v>
      </c>
      <c r="U162" s="167" t="s">
        <v>33</v>
      </c>
      <c r="V162" s="312"/>
      <c r="W162" s="167" t="s">
        <v>33</v>
      </c>
      <c r="X162" s="167" t="s">
        <v>33</v>
      </c>
      <c r="Y162" s="384"/>
      <c r="Z162" s="212"/>
      <c r="AA162" s="244"/>
      <c r="AB162" s="71"/>
    </row>
    <row r="163" spans="2:28" s="72" customFormat="1" ht="19.5" customHeight="1">
      <c r="B163" s="69"/>
      <c r="C163" s="145" t="s">
        <v>281</v>
      </c>
      <c r="D163" s="250">
        <v>75016090001</v>
      </c>
      <c r="E163" s="248" t="s">
        <v>30</v>
      </c>
      <c r="F163" s="249" t="s">
        <v>246</v>
      </c>
      <c r="G163" s="243"/>
      <c r="H163" s="243"/>
      <c r="I163" s="167" t="s">
        <v>33</v>
      </c>
      <c r="J163" s="167" t="s">
        <v>33</v>
      </c>
      <c r="K163" s="167" t="s">
        <v>33</v>
      </c>
      <c r="L163" s="167" t="s">
        <v>33</v>
      </c>
      <c r="M163" s="167" t="s">
        <v>33</v>
      </c>
      <c r="N163" s="167" t="s">
        <v>33</v>
      </c>
      <c r="O163" s="167" t="s">
        <v>33</v>
      </c>
      <c r="P163" s="251" t="s">
        <v>33</v>
      </c>
      <c r="Q163" s="167" t="s">
        <v>33</v>
      </c>
      <c r="R163" s="167" t="s">
        <v>33</v>
      </c>
      <c r="S163" s="167" t="s">
        <v>33</v>
      </c>
      <c r="T163" s="167" t="s">
        <v>33</v>
      </c>
      <c r="U163" s="167" t="s">
        <v>33</v>
      </c>
      <c r="V163" s="312"/>
      <c r="W163" s="167" t="s">
        <v>33</v>
      </c>
      <c r="X163" s="167" t="s">
        <v>33</v>
      </c>
      <c r="Y163" s="384"/>
      <c r="Z163" s="212"/>
      <c r="AA163" s="244"/>
      <c r="AB163" s="71"/>
    </row>
    <row r="164" spans="2:28" s="72" customFormat="1" ht="19.5" customHeight="1">
      <c r="B164" s="69"/>
      <c r="C164" s="423" t="s">
        <v>282</v>
      </c>
      <c r="D164" s="250" t="s">
        <v>251</v>
      </c>
      <c r="E164" s="248" t="s">
        <v>30</v>
      </c>
      <c r="F164" s="296" t="s">
        <v>627</v>
      </c>
      <c r="G164" s="243"/>
      <c r="H164" s="243"/>
      <c r="I164" s="167" t="s">
        <v>33</v>
      </c>
      <c r="J164" s="167" t="s">
        <v>33</v>
      </c>
      <c r="K164" s="167" t="s">
        <v>33</v>
      </c>
      <c r="L164" s="167" t="s">
        <v>33</v>
      </c>
      <c r="M164" s="167" t="s">
        <v>33</v>
      </c>
      <c r="N164" s="167"/>
      <c r="O164" s="167"/>
      <c r="P164" s="251" t="s">
        <v>33</v>
      </c>
      <c r="Q164" s="167" t="s">
        <v>33</v>
      </c>
      <c r="R164" s="167" t="s">
        <v>33</v>
      </c>
      <c r="S164" s="167"/>
      <c r="T164" s="167" t="s">
        <v>33</v>
      </c>
      <c r="U164" s="315"/>
      <c r="V164" s="315"/>
      <c r="W164" s="167"/>
      <c r="X164" s="167" t="s">
        <v>33</v>
      </c>
      <c r="Y164" s="167" t="s">
        <v>33</v>
      </c>
      <c r="Z164" s="212"/>
      <c r="AA164" s="244"/>
      <c r="AB164" s="71"/>
    </row>
    <row r="165" spans="2:28" s="72" customFormat="1" ht="19.5" customHeight="1">
      <c r="B165" s="69"/>
      <c r="C165" s="424"/>
      <c r="D165" s="250">
        <v>38014477002</v>
      </c>
      <c r="E165" s="248" t="s">
        <v>30</v>
      </c>
      <c r="F165" s="249" t="s">
        <v>290</v>
      </c>
      <c r="G165" s="243"/>
      <c r="H165" s="243"/>
      <c r="I165" s="251"/>
      <c r="J165" s="251"/>
      <c r="K165" s="251"/>
      <c r="L165" s="251"/>
      <c r="M165" s="251"/>
      <c r="N165" s="167" t="s">
        <v>33</v>
      </c>
      <c r="O165" s="167" t="s">
        <v>33</v>
      </c>
      <c r="P165" s="251"/>
      <c r="Q165" s="251"/>
      <c r="R165" s="251"/>
      <c r="S165" s="167" t="s">
        <v>33</v>
      </c>
      <c r="T165" s="251"/>
      <c r="U165" s="251"/>
      <c r="V165" s="312"/>
      <c r="W165" s="167" t="s">
        <v>33</v>
      </c>
      <c r="X165" s="251"/>
      <c r="Y165" s="384"/>
      <c r="Z165" s="167" t="s">
        <v>33</v>
      </c>
      <c r="AA165" s="244"/>
      <c r="AB165" s="71"/>
    </row>
    <row r="166" spans="2:28" s="72" customFormat="1" ht="19.5" customHeight="1">
      <c r="B166" s="69"/>
      <c r="C166" s="425"/>
      <c r="D166" s="250">
        <v>38014477003</v>
      </c>
      <c r="E166" s="248" t="s">
        <v>30</v>
      </c>
      <c r="F166" s="249" t="s">
        <v>291</v>
      </c>
      <c r="G166" s="243"/>
      <c r="H166" s="243"/>
      <c r="I166" s="251"/>
      <c r="J166" s="251"/>
      <c r="K166" s="251"/>
      <c r="L166" s="251"/>
      <c r="M166" s="251"/>
      <c r="N166" s="316"/>
      <c r="O166" s="316"/>
      <c r="P166" s="251"/>
      <c r="Q166" s="251"/>
      <c r="R166" s="251"/>
      <c r="S166" s="316"/>
      <c r="T166" s="251"/>
      <c r="U166" s="167" t="s">
        <v>33</v>
      </c>
      <c r="V166" s="212"/>
      <c r="W166" s="316"/>
      <c r="X166" s="251"/>
      <c r="Y166" s="384"/>
      <c r="Z166" s="212"/>
      <c r="AA166" s="244"/>
      <c r="AB166" s="71"/>
    </row>
    <row r="167" spans="2:28" s="72" customFormat="1" ht="19.5" customHeight="1">
      <c r="B167" s="69"/>
      <c r="C167" s="423" t="s">
        <v>283</v>
      </c>
      <c r="D167" s="250" t="s">
        <v>257</v>
      </c>
      <c r="E167" s="248" t="s">
        <v>30</v>
      </c>
      <c r="F167" s="249" t="s">
        <v>293</v>
      </c>
      <c r="G167" s="243"/>
      <c r="H167" s="243"/>
      <c r="I167" s="167" t="s">
        <v>33</v>
      </c>
      <c r="J167" s="167" t="s">
        <v>33</v>
      </c>
      <c r="K167" s="167" t="s">
        <v>33</v>
      </c>
      <c r="L167" s="167" t="s">
        <v>33</v>
      </c>
      <c r="M167" s="167" t="s">
        <v>33</v>
      </c>
      <c r="N167" s="316"/>
      <c r="O167" s="316"/>
      <c r="P167" s="167" t="s">
        <v>33</v>
      </c>
      <c r="Q167" s="167" t="s">
        <v>33</v>
      </c>
      <c r="R167" s="167" t="s">
        <v>33</v>
      </c>
      <c r="S167" s="316"/>
      <c r="T167" s="167" t="s">
        <v>33</v>
      </c>
      <c r="U167" s="315"/>
      <c r="V167" s="315"/>
      <c r="W167" s="316"/>
      <c r="X167" s="167" t="s">
        <v>33</v>
      </c>
      <c r="Y167" s="167" t="s">
        <v>33</v>
      </c>
      <c r="Z167" s="212"/>
      <c r="AA167" s="244"/>
      <c r="AB167" s="71"/>
    </row>
    <row r="168" spans="2:28" s="72" customFormat="1" ht="19.5" customHeight="1">
      <c r="B168" s="69"/>
      <c r="C168" s="424"/>
      <c r="D168" s="250">
        <v>38014478002</v>
      </c>
      <c r="E168" s="248" t="s">
        <v>30</v>
      </c>
      <c r="F168" s="249" t="s">
        <v>292</v>
      </c>
      <c r="G168" s="243"/>
      <c r="H168" s="243"/>
      <c r="I168" s="251"/>
      <c r="J168" s="251"/>
      <c r="K168" s="251"/>
      <c r="L168" s="251"/>
      <c r="M168" s="251"/>
      <c r="N168" s="167" t="s">
        <v>33</v>
      </c>
      <c r="O168" s="167" t="s">
        <v>33</v>
      </c>
      <c r="P168" s="251"/>
      <c r="Q168" s="251"/>
      <c r="R168" s="251"/>
      <c r="S168" s="167" t="s">
        <v>33</v>
      </c>
      <c r="T168" s="251"/>
      <c r="U168" s="251"/>
      <c r="V168" s="312"/>
      <c r="W168" s="167" t="s">
        <v>33</v>
      </c>
      <c r="X168" s="251"/>
      <c r="Y168" s="384"/>
      <c r="Z168" s="167" t="s">
        <v>33</v>
      </c>
      <c r="AA168" s="244"/>
      <c r="AB168" s="71"/>
    </row>
    <row r="169" spans="2:28" s="72" customFormat="1" ht="19.5" customHeight="1">
      <c r="B169" s="69"/>
      <c r="C169" s="425"/>
      <c r="D169" s="250">
        <v>38014478003</v>
      </c>
      <c r="E169" s="248" t="s">
        <v>30</v>
      </c>
      <c r="F169" s="249" t="s">
        <v>294</v>
      </c>
      <c r="G169" s="243"/>
      <c r="H169" s="243"/>
      <c r="I169" s="251"/>
      <c r="J169" s="251"/>
      <c r="K169" s="251"/>
      <c r="L169" s="251"/>
      <c r="M169" s="251"/>
      <c r="N169" s="316"/>
      <c r="O169" s="316"/>
      <c r="P169" s="251"/>
      <c r="Q169" s="251"/>
      <c r="R169" s="251"/>
      <c r="S169" s="316"/>
      <c r="T169" s="251"/>
      <c r="U169" s="167" t="s">
        <v>33</v>
      </c>
      <c r="V169" s="212"/>
      <c r="W169" s="316"/>
      <c r="X169" s="251"/>
      <c r="Y169" s="384"/>
      <c r="Z169" s="212"/>
      <c r="AA169" s="244"/>
      <c r="AB169" s="71"/>
    </row>
    <row r="170" spans="2:28" s="72" customFormat="1" ht="19.5" customHeight="1">
      <c r="B170" s="69"/>
      <c r="C170" s="145" t="s">
        <v>284</v>
      </c>
      <c r="D170" s="250" t="s">
        <v>260</v>
      </c>
      <c r="E170" s="248" t="s">
        <v>30</v>
      </c>
      <c r="F170" s="249" t="s">
        <v>242</v>
      </c>
      <c r="G170" s="243"/>
      <c r="H170" s="243"/>
      <c r="I170" s="167" t="s">
        <v>33</v>
      </c>
      <c r="J170" s="167" t="s">
        <v>33</v>
      </c>
      <c r="K170" s="167" t="s">
        <v>33</v>
      </c>
      <c r="L170" s="167" t="s">
        <v>33</v>
      </c>
      <c r="M170" s="167" t="s">
        <v>33</v>
      </c>
      <c r="N170" s="167" t="s">
        <v>33</v>
      </c>
      <c r="O170" s="167" t="s">
        <v>33</v>
      </c>
      <c r="P170" s="167" t="s">
        <v>33</v>
      </c>
      <c r="Q170" s="167" t="s">
        <v>33</v>
      </c>
      <c r="R170" s="167" t="s">
        <v>33</v>
      </c>
      <c r="S170" s="167" t="s">
        <v>33</v>
      </c>
      <c r="T170" s="167" t="s">
        <v>33</v>
      </c>
      <c r="U170" s="167" t="s">
        <v>33</v>
      </c>
      <c r="V170" s="312"/>
      <c r="W170" s="167" t="s">
        <v>33</v>
      </c>
      <c r="X170" s="167" t="s">
        <v>33</v>
      </c>
      <c r="Y170" s="167" t="s">
        <v>33</v>
      </c>
      <c r="Z170" s="167" t="s">
        <v>33</v>
      </c>
      <c r="AA170" s="244"/>
      <c r="AB170" s="71"/>
    </row>
    <row r="171" spans="2:28" s="72" customFormat="1" ht="19.5" customHeight="1">
      <c r="B171" s="69"/>
      <c r="C171" s="293" t="s">
        <v>5</v>
      </c>
      <c r="D171" s="300" t="s">
        <v>342</v>
      </c>
      <c r="E171" s="292">
        <v>1</v>
      </c>
      <c r="F171" s="296" t="s">
        <v>344</v>
      </c>
      <c r="G171" s="286"/>
      <c r="H171" s="243"/>
      <c r="I171" s="167" t="s">
        <v>33</v>
      </c>
      <c r="J171" s="167" t="s">
        <v>33</v>
      </c>
      <c r="K171" s="167" t="s">
        <v>33</v>
      </c>
      <c r="L171" s="167" t="s">
        <v>33</v>
      </c>
      <c r="M171" s="167" t="s">
        <v>33</v>
      </c>
      <c r="N171" s="167" t="s">
        <v>33</v>
      </c>
      <c r="O171" s="167" t="s">
        <v>33</v>
      </c>
      <c r="P171" s="167" t="s">
        <v>33</v>
      </c>
      <c r="Q171" s="167" t="s">
        <v>33</v>
      </c>
      <c r="R171" s="167" t="s">
        <v>33</v>
      </c>
      <c r="S171" s="167" t="s">
        <v>33</v>
      </c>
      <c r="T171" s="167" t="s">
        <v>33</v>
      </c>
      <c r="U171" s="167" t="s">
        <v>33</v>
      </c>
      <c r="V171" s="312"/>
      <c r="W171" s="167" t="s">
        <v>33</v>
      </c>
      <c r="X171" s="167" t="s">
        <v>33</v>
      </c>
      <c r="Y171" s="167" t="s">
        <v>33</v>
      </c>
      <c r="Z171" s="167" t="s">
        <v>33</v>
      </c>
      <c r="AA171" s="244"/>
      <c r="AB171" s="71"/>
    </row>
    <row r="172" spans="2:28" s="72" customFormat="1" ht="19.5" customHeight="1">
      <c r="B172" s="69"/>
      <c r="C172" s="293" t="s">
        <v>5</v>
      </c>
      <c r="D172" s="300" t="s">
        <v>343</v>
      </c>
      <c r="E172" s="292">
        <v>1</v>
      </c>
      <c r="F172" s="296" t="s">
        <v>345</v>
      </c>
      <c r="G172" s="286"/>
      <c r="H172" s="243"/>
      <c r="I172" s="167" t="s">
        <v>33</v>
      </c>
      <c r="J172" s="167" t="s">
        <v>33</v>
      </c>
      <c r="K172" s="167" t="s">
        <v>33</v>
      </c>
      <c r="L172" s="167" t="s">
        <v>33</v>
      </c>
      <c r="M172" s="167" t="s">
        <v>33</v>
      </c>
      <c r="N172" s="167" t="s">
        <v>33</v>
      </c>
      <c r="O172" s="167" t="s">
        <v>33</v>
      </c>
      <c r="P172" s="167" t="s">
        <v>33</v>
      </c>
      <c r="Q172" s="167" t="s">
        <v>33</v>
      </c>
      <c r="R172" s="167" t="s">
        <v>33</v>
      </c>
      <c r="S172" s="167" t="s">
        <v>33</v>
      </c>
      <c r="T172" s="167" t="s">
        <v>33</v>
      </c>
      <c r="U172" s="167" t="s">
        <v>33</v>
      </c>
      <c r="V172" s="312"/>
      <c r="W172" s="167" t="s">
        <v>33</v>
      </c>
      <c r="X172" s="167" t="s">
        <v>33</v>
      </c>
      <c r="Y172" s="167" t="s">
        <v>33</v>
      </c>
      <c r="Z172" s="167" t="s">
        <v>33</v>
      </c>
      <c r="AA172" s="244"/>
      <c r="AB172" s="71"/>
    </row>
    <row r="173" spans="2:28" s="72" customFormat="1" ht="19.5" customHeight="1">
      <c r="B173" s="69"/>
      <c r="C173" s="293" t="s">
        <v>512</v>
      </c>
      <c r="D173" s="321">
        <v>11017913001</v>
      </c>
      <c r="E173" s="322">
        <v>1</v>
      </c>
      <c r="F173" s="303" t="s">
        <v>515</v>
      </c>
      <c r="G173" s="286"/>
      <c r="H173" s="243"/>
      <c r="I173" s="167" t="s">
        <v>33</v>
      </c>
      <c r="J173" s="167" t="s">
        <v>33</v>
      </c>
      <c r="K173" s="167" t="s">
        <v>33</v>
      </c>
      <c r="L173" s="167" t="s">
        <v>33</v>
      </c>
      <c r="M173" s="167" t="s">
        <v>33</v>
      </c>
      <c r="N173" s="167" t="s">
        <v>33</v>
      </c>
      <c r="O173" s="167" t="s">
        <v>33</v>
      </c>
      <c r="P173" s="167" t="s">
        <v>33</v>
      </c>
      <c r="Q173" s="167" t="s">
        <v>33</v>
      </c>
      <c r="R173" s="167" t="s">
        <v>33</v>
      </c>
      <c r="S173" s="167" t="s">
        <v>33</v>
      </c>
      <c r="T173" s="167" t="s">
        <v>33</v>
      </c>
      <c r="U173" s="167" t="s">
        <v>33</v>
      </c>
      <c r="V173" s="167" t="s">
        <v>33</v>
      </c>
      <c r="W173" s="167" t="s">
        <v>33</v>
      </c>
      <c r="X173" s="167" t="s">
        <v>33</v>
      </c>
      <c r="Y173" s="167" t="s">
        <v>33</v>
      </c>
      <c r="Z173" s="167" t="s">
        <v>33</v>
      </c>
      <c r="AA173" s="244"/>
      <c r="AB173" s="71"/>
    </row>
    <row r="174" spans="2:28" s="72" customFormat="1" ht="19.5" customHeight="1">
      <c r="B174" s="69"/>
      <c r="C174" s="293" t="s">
        <v>412</v>
      </c>
      <c r="D174" s="321">
        <v>13014299005</v>
      </c>
      <c r="E174" s="322">
        <v>1</v>
      </c>
      <c r="F174" s="303" t="s">
        <v>529</v>
      </c>
      <c r="G174" s="303" t="s">
        <v>533</v>
      </c>
      <c r="H174" s="243"/>
      <c r="I174" s="167"/>
      <c r="J174" s="167" t="s">
        <v>33</v>
      </c>
      <c r="K174" s="167"/>
      <c r="L174" s="167"/>
      <c r="M174" s="312"/>
      <c r="N174" s="212"/>
      <c r="O174" s="212"/>
      <c r="P174" s="251"/>
      <c r="Q174" s="167"/>
      <c r="R174" s="167"/>
      <c r="S174" s="212"/>
      <c r="T174" s="167"/>
      <c r="U174" s="212"/>
      <c r="V174" s="212"/>
      <c r="W174" s="212"/>
      <c r="X174" s="212"/>
      <c r="Y174" s="384"/>
      <c r="Z174" s="212"/>
      <c r="AA174" s="244"/>
      <c r="AB174" s="71"/>
    </row>
    <row r="175" spans="2:28" s="72" customFormat="1" ht="19.5" customHeight="1">
      <c r="B175" s="69"/>
      <c r="C175" s="293" t="s">
        <v>412</v>
      </c>
      <c r="D175" s="321">
        <v>13014299003</v>
      </c>
      <c r="E175" s="322">
        <v>1</v>
      </c>
      <c r="F175" s="303" t="s">
        <v>530</v>
      </c>
      <c r="G175" s="303" t="s">
        <v>533</v>
      </c>
      <c r="H175" s="243"/>
      <c r="I175" s="167"/>
      <c r="J175" s="167"/>
      <c r="K175" s="167"/>
      <c r="L175" s="167"/>
      <c r="M175" s="312"/>
      <c r="N175" s="212" t="s">
        <v>33</v>
      </c>
      <c r="O175" s="212" t="s">
        <v>33</v>
      </c>
      <c r="P175" s="251"/>
      <c r="Q175" s="167"/>
      <c r="R175" s="167"/>
      <c r="S175" s="212" t="s">
        <v>33</v>
      </c>
      <c r="T175" s="167"/>
      <c r="U175" s="212"/>
      <c r="V175" s="212"/>
      <c r="W175" s="212" t="s">
        <v>33</v>
      </c>
      <c r="X175" s="212"/>
      <c r="Y175" s="384"/>
      <c r="Z175" s="212"/>
      <c r="AA175" s="244"/>
      <c r="AB175" s="71"/>
    </row>
    <row r="176" spans="2:28" s="72" customFormat="1" ht="19.5" customHeight="1">
      <c r="B176" s="69"/>
      <c r="C176" s="293" t="s">
        <v>412</v>
      </c>
      <c r="D176" s="321">
        <v>13014299002</v>
      </c>
      <c r="E176" s="322">
        <v>1</v>
      </c>
      <c r="F176" s="303" t="s">
        <v>531</v>
      </c>
      <c r="G176" s="303" t="s">
        <v>533</v>
      </c>
      <c r="H176" s="243"/>
      <c r="I176" s="167" t="s">
        <v>33</v>
      </c>
      <c r="J176" s="167"/>
      <c r="K176" s="167" t="s">
        <v>33</v>
      </c>
      <c r="L176" s="167" t="s">
        <v>33</v>
      </c>
      <c r="M176" s="167" t="s">
        <v>33</v>
      </c>
      <c r="N176" s="212"/>
      <c r="O176" s="212"/>
      <c r="P176" s="167" t="s">
        <v>33</v>
      </c>
      <c r="Q176" s="167" t="s">
        <v>33</v>
      </c>
      <c r="R176" s="167" t="s">
        <v>33</v>
      </c>
      <c r="S176" s="212"/>
      <c r="T176" s="167" t="s">
        <v>33</v>
      </c>
      <c r="U176" s="212"/>
      <c r="V176" s="212"/>
      <c r="W176" s="212"/>
      <c r="X176" s="212" t="s">
        <v>33</v>
      </c>
      <c r="Y176" s="384"/>
      <c r="Z176" s="212"/>
      <c r="AA176" s="244"/>
      <c r="AB176" s="71"/>
    </row>
    <row r="177" spans="2:28" s="72" customFormat="1" ht="19.5" customHeight="1">
      <c r="B177" s="69"/>
      <c r="C177" s="293" t="s">
        <v>412</v>
      </c>
      <c r="D177" s="321">
        <v>13014299004</v>
      </c>
      <c r="E177" s="322">
        <v>1</v>
      </c>
      <c r="F177" s="303" t="s">
        <v>532</v>
      </c>
      <c r="G177" s="303" t="s">
        <v>533</v>
      </c>
      <c r="H177" s="243"/>
      <c r="I177" s="167"/>
      <c r="J177" s="167"/>
      <c r="K177" s="167"/>
      <c r="L177" s="167"/>
      <c r="M177" s="312"/>
      <c r="N177" s="312"/>
      <c r="O177" s="212"/>
      <c r="P177" s="251"/>
      <c r="Q177" s="167"/>
      <c r="R177" s="167"/>
      <c r="S177" s="212"/>
      <c r="T177" s="167"/>
      <c r="U177" s="212" t="s">
        <v>33</v>
      </c>
      <c r="V177" s="212"/>
      <c r="W177" s="212"/>
      <c r="X177" s="212"/>
      <c r="Y177" s="384"/>
      <c r="Z177" s="212"/>
      <c r="AA177" s="244"/>
      <c r="AB177" s="71"/>
    </row>
    <row r="178" spans="2:28" s="72" customFormat="1" ht="19.5" customHeight="1">
      <c r="B178" s="69"/>
      <c r="C178" s="406" t="s">
        <v>412</v>
      </c>
      <c r="D178" s="402" t="s">
        <v>604</v>
      </c>
      <c r="E178" s="397">
        <v>1</v>
      </c>
      <c r="F178" s="396" t="s">
        <v>605</v>
      </c>
      <c r="G178" s="396" t="s">
        <v>603</v>
      </c>
      <c r="H178" s="243"/>
      <c r="I178" s="312"/>
      <c r="J178" s="312"/>
      <c r="K178" s="312"/>
      <c r="L178" s="312"/>
      <c r="M178" s="312"/>
      <c r="N178" s="312"/>
      <c r="O178" s="312"/>
      <c r="P178" s="312"/>
      <c r="Q178" s="312"/>
      <c r="R178" s="312"/>
      <c r="S178" s="312"/>
      <c r="T178" s="312"/>
      <c r="U178" s="312"/>
      <c r="V178" s="312"/>
      <c r="W178" s="312"/>
      <c r="X178" s="312"/>
      <c r="Y178" s="212"/>
      <c r="Z178" s="212"/>
      <c r="AA178" s="244"/>
      <c r="AB178" s="71"/>
    </row>
    <row r="179" spans="2:28" s="72" customFormat="1" ht="19.5" customHeight="1">
      <c r="B179" s="69"/>
      <c r="C179" s="406" t="s">
        <v>412</v>
      </c>
      <c r="D179" s="402">
        <v>15016347001</v>
      </c>
      <c r="E179" s="397">
        <v>1</v>
      </c>
      <c r="F179" s="396" t="s">
        <v>606</v>
      </c>
      <c r="G179" s="396" t="s">
        <v>603</v>
      </c>
      <c r="H179" s="243"/>
      <c r="I179" s="312"/>
      <c r="J179" s="312"/>
      <c r="K179" s="312"/>
      <c r="L179" s="312"/>
      <c r="M179" s="312"/>
      <c r="N179" s="312"/>
      <c r="O179" s="312"/>
      <c r="P179" s="312"/>
      <c r="Q179" s="312"/>
      <c r="R179" s="312"/>
      <c r="S179" s="312"/>
      <c r="T179" s="312"/>
      <c r="U179" s="312"/>
      <c r="V179" s="312"/>
      <c r="W179" s="312"/>
      <c r="X179" s="312"/>
      <c r="Y179" s="212"/>
      <c r="Z179" s="212"/>
      <c r="AA179" s="244"/>
      <c r="AB179" s="71"/>
    </row>
    <row r="180" spans="2:28" s="72" customFormat="1" ht="19.5" customHeight="1">
      <c r="B180" s="69"/>
      <c r="C180" s="406" t="s">
        <v>412</v>
      </c>
      <c r="D180" s="402">
        <v>15016347002</v>
      </c>
      <c r="E180" s="397">
        <v>1</v>
      </c>
      <c r="F180" s="396" t="s">
        <v>607</v>
      </c>
      <c r="G180" s="396" t="s">
        <v>603</v>
      </c>
      <c r="H180" s="243"/>
      <c r="I180" s="312"/>
      <c r="J180" s="312"/>
      <c r="K180" s="312"/>
      <c r="L180" s="312"/>
      <c r="M180" s="312"/>
      <c r="N180" s="312"/>
      <c r="O180" s="312"/>
      <c r="P180" s="312"/>
      <c r="Q180" s="312"/>
      <c r="R180" s="312"/>
      <c r="S180" s="312"/>
      <c r="T180" s="312"/>
      <c r="U180" s="312"/>
      <c r="V180" s="312"/>
      <c r="W180" s="312"/>
      <c r="X180" s="312"/>
      <c r="Y180" s="212"/>
      <c r="Z180" s="212"/>
      <c r="AA180" s="244"/>
      <c r="AB180" s="71"/>
    </row>
    <row r="181" spans="2:28" s="72" customFormat="1" ht="19.5" customHeight="1">
      <c r="B181" s="69"/>
      <c r="C181" s="406" t="s">
        <v>412</v>
      </c>
      <c r="D181" s="402">
        <v>15016347003</v>
      </c>
      <c r="E181" s="397">
        <v>1</v>
      </c>
      <c r="F181" s="396" t="s">
        <v>608</v>
      </c>
      <c r="G181" s="396" t="s">
        <v>603</v>
      </c>
      <c r="H181" s="243"/>
      <c r="I181" s="312"/>
      <c r="J181" s="312"/>
      <c r="K181" s="312"/>
      <c r="L181" s="312"/>
      <c r="M181" s="312"/>
      <c r="N181" s="312"/>
      <c r="O181" s="312"/>
      <c r="P181" s="312"/>
      <c r="Q181" s="312"/>
      <c r="R181" s="312"/>
      <c r="S181" s="312"/>
      <c r="T181" s="312"/>
      <c r="U181" s="312"/>
      <c r="V181" s="312"/>
      <c r="W181" s="312"/>
      <c r="X181" s="312"/>
      <c r="Y181" s="212"/>
      <c r="Z181" s="212"/>
      <c r="AA181" s="244"/>
      <c r="AB181" s="71"/>
    </row>
    <row r="182" spans="2:28" s="72" customFormat="1" ht="19.5" customHeight="1">
      <c r="B182" s="69"/>
      <c r="C182" s="406" t="s">
        <v>412</v>
      </c>
      <c r="D182" s="402">
        <v>11017832001</v>
      </c>
      <c r="E182" s="397">
        <v>1</v>
      </c>
      <c r="F182" s="396" t="s">
        <v>609</v>
      </c>
      <c r="G182" s="396" t="s">
        <v>610</v>
      </c>
      <c r="H182" s="243"/>
      <c r="I182" s="312"/>
      <c r="J182" s="312"/>
      <c r="K182" s="312"/>
      <c r="L182" s="312"/>
      <c r="M182" s="312"/>
      <c r="N182" s="312"/>
      <c r="O182" s="312"/>
      <c r="P182" s="312"/>
      <c r="Q182" s="312"/>
      <c r="R182" s="312"/>
      <c r="S182" s="312"/>
      <c r="T182" s="312"/>
      <c r="U182" s="312"/>
      <c r="V182" s="312"/>
      <c r="W182" s="312"/>
      <c r="X182" s="312"/>
      <c r="Y182" s="212"/>
      <c r="Z182" s="212"/>
      <c r="AA182" s="244"/>
      <c r="AB182" s="71"/>
    </row>
    <row r="183" spans="2:28" ht="15.75" thickBot="1">
      <c r="B183" s="77"/>
      <c r="C183" s="86"/>
      <c r="D183" s="105"/>
      <c r="E183" s="78"/>
      <c r="F183" s="79"/>
      <c r="G183" s="79"/>
      <c r="H183" s="79"/>
      <c r="I183" s="79"/>
      <c r="J183" s="79"/>
      <c r="K183" s="79"/>
      <c r="L183" s="79"/>
      <c r="M183" s="79"/>
      <c r="N183" s="79"/>
      <c r="O183" s="79"/>
      <c r="P183" s="79"/>
      <c r="Q183" s="79"/>
      <c r="R183" s="79"/>
      <c r="S183" s="79"/>
      <c r="T183" s="79"/>
      <c r="U183" s="79"/>
      <c r="V183" s="79"/>
      <c r="W183" s="79"/>
      <c r="X183" s="79"/>
      <c r="Y183" s="79"/>
      <c r="Z183" s="79"/>
      <c r="AA183" s="79"/>
      <c r="AB183" s="80"/>
    </row>
    <row r="184" spans="2:28" ht="13.5" thickTop="1">
      <c r="C184" s="54"/>
      <c r="D184" s="106"/>
      <c r="E184" s="54"/>
      <c r="J184" s="54"/>
      <c r="K184" s="54"/>
      <c r="S184" s="54"/>
      <c r="T184" s="54"/>
      <c r="U184" s="54"/>
      <c r="V184" s="54"/>
      <c r="W184" s="54"/>
      <c r="X184" s="54"/>
      <c r="Y184" s="54"/>
      <c r="Z184" s="54"/>
      <c r="AA184" s="54"/>
    </row>
    <row r="185" spans="2:28">
      <c r="J185" s="54"/>
      <c r="K185" s="54"/>
      <c r="S185" s="54"/>
      <c r="T185" s="54"/>
      <c r="U185" s="54"/>
      <c r="V185" s="54"/>
      <c r="W185" s="54"/>
      <c r="X185" s="54"/>
      <c r="Y185" s="54"/>
      <c r="Z185" s="54"/>
      <c r="AA185" s="54"/>
    </row>
    <row r="186" spans="2:28" ht="12.75">
      <c r="C186" s="54"/>
      <c r="D186" s="54"/>
      <c r="E186" s="54"/>
      <c r="J186" s="54"/>
      <c r="K186" s="54"/>
      <c r="S186" s="54"/>
      <c r="T186" s="54"/>
      <c r="U186" s="54"/>
      <c r="V186" s="54"/>
      <c r="W186" s="54"/>
      <c r="X186" s="54"/>
      <c r="Y186" s="54"/>
      <c r="Z186" s="54"/>
      <c r="AA186" s="54"/>
    </row>
    <row r="187" spans="2:28" ht="12.75">
      <c r="C187" s="54"/>
      <c r="D187" s="54"/>
      <c r="E187" s="54"/>
      <c r="J187" s="54"/>
      <c r="K187" s="54"/>
      <c r="S187" s="54"/>
      <c r="T187" s="54"/>
      <c r="U187" s="54"/>
      <c r="V187" s="54"/>
      <c r="W187" s="54"/>
      <c r="X187" s="54"/>
      <c r="Y187" s="54"/>
      <c r="Z187" s="54"/>
      <c r="AA187" s="54"/>
    </row>
    <row r="188" spans="2:28" ht="12.75">
      <c r="C188" s="54"/>
      <c r="D188" s="54"/>
      <c r="E188" s="54"/>
      <c r="J188" s="54"/>
      <c r="K188" s="54"/>
      <c r="S188" s="54"/>
      <c r="T188" s="54"/>
      <c r="U188" s="54"/>
      <c r="V188" s="54"/>
      <c r="W188" s="54"/>
      <c r="X188" s="54"/>
      <c r="Y188" s="54"/>
      <c r="Z188" s="54"/>
      <c r="AA188" s="54"/>
    </row>
    <row r="189" spans="2:28" ht="12.75">
      <c r="C189" s="54"/>
      <c r="D189" s="54"/>
      <c r="E189" s="54"/>
      <c r="J189" s="54"/>
      <c r="K189" s="54"/>
      <c r="S189" s="54"/>
      <c r="T189" s="54"/>
      <c r="U189" s="54"/>
      <c r="V189" s="54"/>
      <c r="W189" s="54"/>
      <c r="X189" s="54"/>
      <c r="Y189" s="54"/>
      <c r="Z189" s="54"/>
      <c r="AA189" s="54"/>
    </row>
    <row r="190" spans="2:28" ht="12.75">
      <c r="C190" s="54"/>
      <c r="D190" s="54"/>
      <c r="E190" s="54"/>
      <c r="J190" s="54"/>
      <c r="K190" s="54"/>
      <c r="S190" s="54"/>
      <c r="T190" s="54"/>
      <c r="U190" s="54"/>
      <c r="V190" s="54"/>
      <c r="W190" s="54"/>
      <c r="X190" s="54"/>
      <c r="Y190" s="54"/>
      <c r="Z190" s="54"/>
      <c r="AA190" s="54"/>
    </row>
    <row r="191" spans="2:28" ht="12.75">
      <c r="C191" s="54"/>
      <c r="D191" s="54"/>
      <c r="E191" s="54"/>
      <c r="J191" s="54"/>
      <c r="K191" s="54"/>
      <c r="S191" s="54"/>
      <c r="T191" s="54"/>
      <c r="U191" s="54"/>
      <c r="V191" s="54"/>
      <c r="W191" s="54"/>
      <c r="X191" s="54"/>
      <c r="Y191" s="54"/>
      <c r="Z191" s="54"/>
      <c r="AA191" s="54"/>
    </row>
    <row r="192" spans="2:28" ht="12.75">
      <c r="C192" s="54"/>
      <c r="D192" s="54"/>
      <c r="E192" s="54"/>
      <c r="J192" s="54"/>
      <c r="K192" s="54"/>
      <c r="S192" s="54"/>
      <c r="T192" s="54"/>
      <c r="U192" s="54"/>
      <c r="V192" s="54"/>
      <c r="W192" s="54"/>
      <c r="X192" s="54"/>
      <c r="Y192" s="54"/>
      <c r="Z192" s="54"/>
      <c r="AA192" s="54"/>
    </row>
    <row r="193" spans="3:27" ht="12.75">
      <c r="C193" s="54"/>
      <c r="D193" s="54"/>
      <c r="E193" s="54"/>
      <c r="J193" s="54"/>
      <c r="K193" s="54"/>
      <c r="S193" s="54"/>
      <c r="T193" s="54"/>
      <c r="U193" s="54"/>
      <c r="V193" s="54"/>
      <c r="W193" s="54"/>
      <c r="X193" s="54"/>
      <c r="Y193" s="54"/>
      <c r="Z193" s="54"/>
      <c r="AA193" s="54"/>
    </row>
    <row r="194" spans="3:27" ht="12.75">
      <c r="C194" s="54"/>
      <c r="D194" s="54"/>
      <c r="E194" s="54"/>
      <c r="J194" s="54"/>
      <c r="K194" s="54"/>
      <c r="S194" s="54"/>
      <c r="T194" s="54"/>
      <c r="U194" s="54"/>
      <c r="V194" s="54"/>
      <c r="W194" s="54"/>
      <c r="X194" s="54"/>
      <c r="Y194" s="54"/>
      <c r="Z194" s="54"/>
      <c r="AA194" s="54"/>
    </row>
    <row r="195" spans="3:27" ht="12.75">
      <c r="C195" s="54"/>
      <c r="D195" s="54"/>
      <c r="E195" s="54"/>
      <c r="J195" s="54"/>
      <c r="K195" s="54"/>
      <c r="S195" s="54"/>
      <c r="T195" s="54"/>
      <c r="U195" s="54"/>
      <c r="V195" s="54"/>
      <c r="W195" s="54"/>
      <c r="X195" s="54"/>
      <c r="Y195" s="54"/>
      <c r="Z195" s="54"/>
      <c r="AA195" s="54"/>
    </row>
    <row r="196" spans="3:27" ht="12.75">
      <c r="C196" s="54"/>
      <c r="D196" s="54"/>
      <c r="E196" s="54"/>
      <c r="J196" s="54"/>
      <c r="K196" s="54"/>
      <c r="S196" s="54"/>
      <c r="T196" s="54"/>
      <c r="U196" s="54"/>
      <c r="V196" s="54"/>
      <c r="W196" s="54"/>
      <c r="X196" s="54"/>
      <c r="Y196" s="54"/>
      <c r="Z196" s="54"/>
      <c r="AA196" s="54"/>
    </row>
    <row r="197" spans="3:27" ht="12.75">
      <c r="C197" s="54"/>
      <c r="D197" s="54"/>
      <c r="E197" s="54"/>
      <c r="J197" s="54"/>
      <c r="K197" s="54"/>
      <c r="S197" s="54"/>
      <c r="T197" s="54"/>
      <c r="U197" s="54"/>
      <c r="V197" s="54"/>
      <c r="W197" s="54"/>
      <c r="X197" s="54"/>
      <c r="Y197" s="54"/>
      <c r="Z197" s="54"/>
      <c r="AA197" s="54"/>
    </row>
    <row r="198" spans="3:27" ht="12.75">
      <c r="C198" s="54"/>
      <c r="D198" s="54"/>
      <c r="E198" s="54"/>
      <c r="J198" s="54"/>
      <c r="K198" s="54"/>
      <c r="S198" s="54"/>
      <c r="T198" s="54"/>
      <c r="U198" s="54"/>
      <c r="V198" s="54"/>
      <c r="W198" s="54"/>
      <c r="X198" s="54"/>
      <c r="Y198" s="54"/>
      <c r="Z198" s="54"/>
      <c r="AA198" s="54"/>
    </row>
    <row r="199" spans="3:27" ht="12.75">
      <c r="C199" s="54"/>
      <c r="D199" s="54"/>
      <c r="E199" s="54"/>
      <c r="J199" s="54"/>
      <c r="K199" s="54"/>
      <c r="S199" s="54"/>
      <c r="T199" s="54"/>
      <c r="U199" s="54"/>
      <c r="V199" s="54"/>
      <c r="W199" s="54"/>
      <c r="X199" s="54"/>
      <c r="Y199" s="54"/>
      <c r="Z199" s="54"/>
      <c r="AA199" s="54"/>
    </row>
    <row r="200" spans="3:27" ht="12.75">
      <c r="C200" s="54"/>
      <c r="D200" s="54"/>
      <c r="E200" s="54"/>
      <c r="J200" s="54"/>
      <c r="K200" s="54"/>
      <c r="S200" s="54"/>
      <c r="T200" s="54"/>
      <c r="U200" s="54"/>
      <c r="V200" s="54"/>
      <c r="W200" s="54"/>
      <c r="X200" s="54"/>
      <c r="Y200" s="54"/>
      <c r="Z200" s="54"/>
      <c r="AA200" s="54"/>
    </row>
    <row r="201" spans="3:27" ht="12.75">
      <c r="C201" s="54"/>
      <c r="D201" s="54"/>
      <c r="E201" s="54"/>
      <c r="J201" s="54"/>
      <c r="K201" s="54"/>
      <c r="S201" s="54"/>
      <c r="T201" s="54"/>
      <c r="U201" s="54"/>
      <c r="V201" s="54"/>
      <c r="W201" s="54"/>
      <c r="X201" s="54"/>
      <c r="Y201" s="54"/>
      <c r="Z201" s="54"/>
      <c r="AA201" s="54"/>
    </row>
    <row r="202" spans="3:27" ht="12.75">
      <c r="C202" s="54"/>
      <c r="D202" s="54"/>
      <c r="E202" s="54"/>
      <c r="J202" s="54"/>
      <c r="K202" s="54"/>
      <c r="S202" s="54"/>
      <c r="T202" s="54"/>
      <c r="U202" s="54"/>
      <c r="V202" s="54"/>
      <c r="W202" s="54"/>
      <c r="X202" s="54"/>
      <c r="Y202" s="54"/>
      <c r="Z202" s="54"/>
      <c r="AA202" s="54"/>
    </row>
    <row r="203" spans="3:27" ht="12.75">
      <c r="C203" s="54"/>
      <c r="D203" s="54"/>
      <c r="E203" s="54"/>
      <c r="J203" s="54"/>
      <c r="K203" s="54"/>
      <c r="S203" s="54"/>
      <c r="T203" s="54"/>
      <c r="U203" s="54"/>
      <c r="V203" s="54"/>
      <c r="W203" s="54"/>
      <c r="X203" s="54"/>
      <c r="Y203" s="54"/>
      <c r="Z203" s="54"/>
      <c r="AA203" s="54"/>
    </row>
    <row r="204" spans="3:27" ht="12.75">
      <c r="C204" s="54"/>
      <c r="D204" s="54"/>
      <c r="E204" s="54"/>
      <c r="J204" s="54"/>
      <c r="K204" s="54"/>
      <c r="S204" s="54"/>
      <c r="T204" s="54"/>
      <c r="U204" s="54"/>
      <c r="V204" s="54"/>
      <c r="W204" s="54"/>
      <c r="X204" s="54"/>
      <c r="Y204" s="54"/>
      <c r="Z204" s="54"/>
      <c r="AA204" s="54"/>
    </row>
    <row r="205" spans="3:27" ht="12.75">
      <c r="C205" s="54"/>
      <c r="D205" s="54"/>
      <c r="E205" s="54"/>
      <c r="J205" s="54"/>
      <c r="K205" s="54"/>
      <c r="S205" s="54"/>
      <c r="T205" s="54"/>
      <c r="U205" s="54"/>
      <c r="V205" s="54"/>
      <c r="W205" s="54"/>
      <c r="X205" s="54"/>
      <c r="Y205" s="54"/>
      <c r="Z205" s="54"/>
      <c r="AA205" s="54"/>
    </row>
    <row r="206" spans="3:27" ht="12.75">
      <c r="C206" s="54"/>
      <c r="D206" s="54"/>
      <c r="E206" s="54"/>
      <c r="J206" s="54"/>
      <c r="K206" s="54"/>
      <c r="S206" s="54"/>
      <c r="T206" s="54"/>
      <c r="U206" s="54"/>
      <c r="V206" s="54"/>
      <c r="W206" s="54"/>
      <c r="X206" s="54"/>
      <c r="Y206" s="54"/>
      <c r="Z206" s="54"/>
      <c r="AA206" s="54"/>
    </row>
    <row r="207" spans="3:27" ht="12.75">
      <c r="C207" s="54"/>
      <c r="D207" s="54"/>
      <c r="E207" s="54"/>
      <c r="J207" s="54"/>
      <c r="K207" s="54"/>
      <c r="S207" s="54"/>
      <c r="T207" s="54"/>
      <c r="U207" s="54"/>
      <c r="V207" s="54"/>
      <c r="W207" s="54"/>
      <c r="X207" s="54"/>
      <c r="Y207" s="54"/>
      <c r="Z207" s="54"/>
      <c r="AA207" s="54"/>
    </row>
    <row r="208" spans="3:27" ht="12.75">
      <c r="C208" s="54"/>
      <c r="D208" s="54"/>
      <c r="E208" s="54"/>
      <c r="J208" s="54"/>
      <c r="K208" s="54"/>
      <c r="S208" s="54"/>
      <c r="T208" s="54"/>
      <c r="U208" s="54"/>
      <c r="V208" s="54"/>
      <c r="W208" s="54"/>
      <c r="X208" s="54"/>
      <c r="Y208" s="54"/>
      <c r="Z208" s="54"/>
      <c r="AA208" s="54"/>
    </row>
    <row r="209" spans="3:27" ht="12.75">
      <c r="C209" s="54"/>
      <c r="D209" s="54"/>
      <c r="E209" s="54"/>
      <c r="J209" s="54"/>
      <c r="K209" s="54"/>
      <c r="S209" s="54"/>
      <c r="T209" s="54"/>
      <c r="U209" s="54"/>
      <c r="V209" s="54"/>
      <c r="W209" s="54"/>
      <c r="X209" s="54"/>
      <c r="Y209" s="54"/>
      <c r="Z209" s="54"/>
      <c r="AA209" s="54"/>
    </row>
    <row r="210" spans="3:27" ht="12.75">
      <c r="C210" s="54"/>
      <c r="D210" s="54"/>
      <c r="E210" s="54"/>
      <c r="J210" s="54"/>
      <c r="K210" s="54"/>
      <c r="S210" s="54"/>
      <c r="T210" s="54"/>
      <c r="U210" s="54"/>
      <c r="V210" s="54"/>
      <c r="W210" s="54"/>
      <c r="X210" s="54"/>
      <c r="Y210" s="54"/>
      <c r="Z210" s="54"/>
      <c r="AA210" s="54"/>
    </row>
    <row r="211" spans="3:27" ht="12.75">
      <c r="C211" s="54"/>
      <c r="D211" s="54"/>
      <c r="E211" s="54"/>
      <c r="J211" s="54"/>
      <c r="K211" s="54"/>
      <c r="S211" s="54"/>
      <c r="T211" s="54"/>
      <c r="U211" s="54"/>
      <c r="V211" s="54"/>
      <c r="W211" s="54"/>
      <c r="X211" s="54"/>
      <c r="Y211" s="54"/>
      <c r="Z211" s="54"/>
      <c r="AA211" s="54"/>
    </row>
    <row r="212" spans="3:27" ht="12.75">
      <c r="C212" s="54"/>
      <c r="D212" s="54"/>
      <c r="E212" s="54"/>
      <c r="J212" s="54"/>
      <c r="K212" s="54"/>
      <c r="S212" s="54"/>
      <c r="T212" s="54"/>
      <c r="U212" s="54"/>
      <c r="V212" s="54"/>
      <c r="W212" s="54"/>
      <c r="X212" s="54"/>
      <c r="Y212" s="54"/>
      <c r="Z212" s="54"/>
      <c r="AA212" s="54"/>
    </row>
    <row r="213" spans="3:27" ht="12.75">
      <c r="C213" s="54"/>
      <c r="D213" s="54"/>
      <c r="E213" s="54"/>
      <c r="J213" s="54"/>
      <c r="K213" s="54"/>
      <c r="S213" s="54"/>
      <c r="T213" s="54"/>
      <c r="U213" s="54"/>
      <c r="V213" s="54"/>
      <c r="W213" s="54"/>
      <c r="X213" s="54"/>
      <c r="Y213" s="54"/>
      <c r="Z213" s="54"/>
      <c r="AA213" s="54"/>
    </row>
    <row r="214" spans="3:27" ht="12.75">
      <c r="C214" s="54"/>
      <c r="D214" s="54"/>
      <c r="E214" s="54"/>
      <c r="J214" s="54"/>
      <c r="K214" s="54"/>
      <c r="S214" s="54"/>
      <c r="T214" s="54"/>
      <c r="U214" s="54"/>
      <c r="V214" s="54"/>
      <c r="W214" s="54"/>
      <c r="X214" s="54"/>
      <c r="Y214" s="54"/>
      <c r="Z214" s="54"/>
      <c r="AA214" s="54"/>
    </row>
    <row r="215" spans="3:27" ht="12.75">
      <c r="C215" s="54"/>
      <c r="D215" s="54"/>
      <c r="E215" s="54"/>
      <c r="J215" s="54"/>
      <c r="K215" s="54"/>
      <c r="S215" s="54"/>
      <c r="T215" s="54"/>
      <c r="U215" s="54"/>
      <c r="V215" s="54"/>
      <c r="W215" s="54"/>
      <c r="X215" s="54"/>
      <c r="Y215" s="54"/>
      <c r="Z215" s="54"/>
      <c r="AA215" s="54"/>
    </row>
    <row r="216" spans="3:27" ht="12.75">
      <c r="C216" s="54"/>
      <c r="D216" s="54"/>
      <c r="E216" s="54"/>
      <c r="J216" s="54"/>
      <c r="K216" s="54"/>
      <c r="S216" s="54"/>
      <c r="T216" s="54"/>
      <c r="U216" s="54"/>
      <c r="V216" s="54"/>
      <c r="W216" s="54"/>
      <c r="X216" s="54"/>
      <c r="Y216" s="54"/>
      <c r="Z216" s="54"/>
      <c r="AA216" s="54"/>
    </row>
    <row r="217" spans="3:27" ht="12.75">
      <c r="C217" s="54"/>
      <c r="D217" s="54"/>
      <c r="E217" s="54"/>
      <c r="J217" s="54"/>
      <c r="K217" s="54"/>
      <c r="S217" s="54"/>
      <c r="T217" s="54"/>
      <c r="U217" s="54"/>
      <c r="V217" s="54"/>
      <c r="W217" s="54"/>
      <c r="X217" s="54"/>
      <c r="Y217" s="54"/>
      <c r="Z217" s="54"/>
      <c r="AA217" s="54"/>
    </row>
    <row r="218" spans="3:27" ht="12.75">
      <c r="C218" s="54"/>
      <c r="D218" s="54"/>
      <c r="E218" s="54"/>
      <c r="J218" s="54"/>
      <c r="K218" s="54"/>
      <c r="S218" s="54"/>
      <c r="T218" s="54"/>
      <c r="U218" s="54"/>
      <c r="V218" s="54"/>
      <c r="W218" s="54"/>
      <c r="X218" s="54"/>
      <c r="Y218" s="54"/>
      <c r="Z218" s="54"/>
      <c r="AA218" s="54"/>
    </row>
    <row r="219" spans="3:27" ht="12.75">
      <c r="C219" s="54"/>
      <c r="D219" s="54"/>
      <c r="E219" s="54"/>
      <c r="J219" s="54"/>
      <c r="K219" s="54"/>
      <c r="S219" s="54"/>
      <c r="T219" s="54"/>
      <c r="U219" s="54"/>
      <c r="V219" s="54"/>
      <c r="W219" s="54"/>
      <c r="X219" s="54"/>
      <c r="Y219" s="54"/>
      <c r="Z219" s="54"/>
      <c r="AA219" s="54"/>
    </row>
    <row r="220" spans="3:27" ht="12.75">
      <c r="C220" s="54"/>
      <c r="D220" s="54"/>
      <c r="E220" s="54"/>
      <c r="J220" s="54"/>
      <c r="K220" s="54"/>
      <c r="S220" s="54"/>
      <c r="T220" s="54"/>
      <c r="U220" s="54"/>
      <c r="V220" s="54"/>
      <c r="W220" s="54"/>
      <c r="X220" s="54"/>
      <c r="Y220" s="54"/>
      <c r="Z220" s="54"/>
      <c r="AA220" s="54"/>
    </row>
    <row r="221" spans="3:27" ht="12.75">
      <c r="C221" s="54"/>
      <c r="D221" s="54"/>
      <c r="E221" s="54"/>
      <c r="J221" s="54"/>
      <c r="K221" s="54"/>
      <c r="S221" s="54"/>
      <c r="T221" s="54"/>
      <c r="U221" s="54"/>
      <c r="V221" s="54"/>
      <c r="W221" s="54"/>
      <c r="X221" s="54"/>
      <c r="Y221" s="54"/>
      <c r="Z221" s="54"/>
      <c r="AA221" s="54"/>
    </row>
    <row r="222" spans="3:27" ht="12.75">
      <c r="C222" s="54"/>
      <c r="D222" s="54"/>
      <c r="E222" s="54"/>
      <c r="J222" s="54"/>
      <c r="K222" s="54"/>
      <c r="S222" s="54"/>
      <c r="T222" s="54"/>
      <c r="U222" s="54"/>
      <c r="V222" s="54"/>
      <c r="W222" s="54"/>
      <c r="X222" s="54"/>
      <c r="Y222" s="54"/>
      <c r="Z222" s="54"/>
      <c r="AA222" s="54"/>
    </row>
    <row r="223" spans="3:27" ht="12.75">
      <c r="C223" s="54"/>
      <c r="D223" s="54"/>
      <c r="E223" s="54"/>
      <c r="J223" s="54"/>
      <c r="K223" s="54"/>
      <c r="S223" s="54"/>
      <c r="T223" s="54"/>
      <c r="U223" s="54"/>
      <c r="V223" s="54"/>
      <c r="W223" s="54"/>
      <c r="X223" s="54"/>
      <c r="Y223" s="54"/>
      <c r="Z223" s="54"/>
      <c r="AA223" s="54"/>
    </row>
    <row r="224" spans="3:27" ht="12.75">
      <c r="C224" s="54"/>
      <c r="D224" s="54"/>
      <c r="E224" s="54"/>
      <c r="J224" s="54"/>
      <c r="K224" s="54"/>
      <c r="S224" s="54"/>
      <c r="T224" s="54"/>
      <c r="U224" s="54"/>
      <c r="V224" s="54"/>
      <c r="W224" s="54"/>
      <c r="X224" s="54"/>
      <c r="Y224" s="54"/>
      <c r="Z224" s="54"/>
      <c r="AA224" s="54"/>
    </row>
    <row r="225" spans="3:27" ht="12.75">
      <c r="C225" s="54"/>
      <c r="D225" s="54"/>
      <c r="E225" s="54"/>
      <c r="J225" s="54"/>
      <c r="K225" s="54"/>
      <c r="S225" s="54"/>
      <c r="T225" s="54"/>
      <c r="U225" s="54"/>
      <c r="V225" s="54"/>
      <c r="W225" s="54"/>
      <c r="X225" s="54"/>
      <c r="Y225" s="54"/>
      <c r="Z225" s="54"/>
      <c r="AA225" s="54"/>
    </row>
    <row r="226" spans="3:27" ht="12.75">
      <c r="C226" s="54"/>
      <c r="D226" s="54"/>
      <c r="E226" s="54"/>
      <c r="J226" s="54"/>
      <c r="K226" s="54"/>
      <c r="S226" s="54"/>
      <c r="T226" s="54"/>
      <c r="U226" s="54"/>
      <c r="V226" s="54"/>
      <c r="W226" s="54"/>
      <c r="X226" s="54"/>
      <c r="Y226" s="54"/>
      <c r="Z226" s="54"/>
      <c r="AA226" s="54"/>
    </row>
    <row r="227" spans="3:27" ht="12.75">
      <c r="C227" s="54"/>
      <c r="D227" s="54"/>
      <c r="E227" s="54"/>
      <c r="J227" s="54"/>
      <c r="K227" s="54"/>
      <c r="S227" s="54"/>
      <c r="T227" s="54"/>
      <c r="U227" s="54"/>
      <c r="V227" s="54"/>
      <c r="W227" s="54"/>
      <c r="X227" s="54"/>
      <c r="Y227" s="54"/>
      <c r="Z227" s="54"/>
      <c r="AA227" s="54"/>
    </row>
    <row r="228" spans="3:27" ht="12.75">
      <c r="C228" s="54"/>
      <c r="D228" s="54"/>
      <c r="E228" s="54"/>
      <c r="J228" s="54"/>
      <c r="K228" s="54"/>
      <c r="S228" s="54"/>
      <c r="T228" s="54"/>
      <c r="U228" s="54"/>
      <c r="V228" s="54"/>
      <c r="W228" s="54"/>
      <c r="X228" s="54"/>
      <c r="Y228" s="54"/>
      <c r="Z228" s="54"/>
      <c r="AA228" s="54"/>
    </row>
    <row r="229" spans="3:27" ht="12.75">
      <c r="C229" s="54"/>
      <c r="D229" s="54"/>
      <c r="E229" s="54"/>
      <c r="J229" s="54"/>
      <c r="K229" s="54"/>
      <c r="S229" s="54"/>
      <c r="T229" s="54"/>
      <c r="U229" s="54"/>
      <c r="V229" s="54"/>
      <c r="W229" s="54"/>
      <c r="X229" s="54"/>
      <c r="Y229" s="54"/>
      <c r="Z229" s="54"/>
      <c r="AA229" s="54"/>
    </row>
    <row r="230" spans="3:27" ht="12.75">
      <c r="C230" s="54"/>
      <c r="D230" s="54"/>
      <c r="E230" s="54"/>
      <c r="J230" s="54"/>
      <c r="K230" s="54"/>
      <c r="S230" s="54"/>
      <c r="T230" s="54"/>
      <c r="U230" s="54"/>
      <c r="V230" s="54"/>
      <c r="W230" s="54"/>
      <c r="X230" s="54"/>
      <c r="Y230" s="54"/>
      <c r="Z230" s="54"/>
      <c r="AA230" s="54"/>
    </row>
    <row r="231" spans="3:27" ht="12.75">
      <c r="C231" s="54"/>
      <c r="D231" s="54"/>
      <c r="E231" s="54"/>
      <c r="J231" s="54"/>
      <c r="K231" s="54"/>
      <c r="S231" s="54"/>
      <c r="T231" s="54"/>
      <c r="U231" s="54"/>
      <c r="V231" s="54"/>
      <c r="W231" s="54"/>
      <c r="X231" s="54"/>
      <c r="Y231" s="54"/>
      <c r="Z231" s="54"/>
      <c r="AA231" s="54"/>
    </row>
    <row r="232" spans="3:27" ht="12.75">
      <c r="C232" s="54"/>
      <c r="D232" s="54"/>
      <c r="E232" s="54"/>
      <c r="J232" s="54"/>
      <c r="K232" s="54"/>
      <c r="S232" s="54"/>
      <c r="T232" s="54"/>
      <c r="U232" s="54"/>
      <c r="V232" s="54"/>
      <c r="W232" s="54"/>
      <c r="X232" s="54"/>
      <c r="Y232" s="54"/>
      <c r="Z232" s="54"/>
      <c r="AA232" s="54"/>
    </row>
    <row r="233" spans="3:27" ht="12.75">
      <c r="C233" s="54"/>
      <c r="D233" s="54"/>
      <c r="E233" s="54"/>
      <c r="J233" s="54"/>
      <c r="K233" s="54"/>
      <c r="S233" s="54"/>
      <c r="T233" s="54"/>
      <c r="U233" s="54"/>
      <c r="V233" s="54"/>
      <c r="W233" s="54"/>
      <c r="X233" s="54"/>
      <c r="Y233" s="54"/>
      <c r="Z233" s="54"/>
      <c r="AA233" s="54"/>
    </row>
    <row r="234" spans="3:27" ht="12.75">
      <c r="C234" s="54"/>
      <c r="D234" s="54"/>
      <c r="E234" s="54"/>
      <c r="J234" s="54"/>
      <c r="K234" s="54"/>
      <c r="S234" s="54"/>
      <c r="T234" s="54"/>
      <c r="U234" s="54"/>
      <c r="V234" s="54"/>
      <c r="W234" s="54"/>
      <c r="X234" s="54"/>
      <c r="Y234" s="54"/>
      <c r="Z234" s="54"/>
      <c r="AA234" s="54"/>
    </row>
    <row r="235" spans="3:27" ht="12.75">
      <c r="C235" s="54"/>
      <c r="D235" s="54"/>
      <c r="E235" s="54"/>
      <c r="J235" s="54"/>
      <c r="K235" s="54"/>
      <c r="S235" s="54"/>
      <c r="T235" s="54"/>
      <c r="U235" s="54"/>
      <c r="V235" s="54"/>
      <c r="W235" s="54"/>
      <c r="X235" s="54"/>
      <c r="Y235" s="54"/>
      <c r="Z235" s="54"/>
      <c r="AA235" s="54"/>
    </row>
    <row r="236" spans="3:27" ht="12.75">
      <c r="C236" s="54"/>
      <c r="D236" s="54"/>
      <c r="E236" s="54"/>
      <c r="J236" s="54"/>
      <c r="K236" s="54"/>
      <c r="S236" s="54"/>
      <c r="T236" s="54"/>
      <c r="U236" s="54"/>
      <c r="V236" s="54"/>
      <c r="W236" s="54"/>
      <c r="X236" s="54"/>
      <c r="Y236" s="54"/>
      <c r="Z236" s="54"/>
      <c r="AA236" s="54"/>
    </row>
    <row r="237" spans="3:27" ht="12.75">
      <c r="C237" s="54"/>
      <c r="D237" s="54"/>
      <c r="E237" s="54"/>
      <c r="J237" s="54"/>
      <c r="K237" s="54"/>
      <c r="S237" s="54"/>
      <c r="T237" s="54"/>
      <c r="U237" s="54"/>
      <c r="V237" s="54"/>
      <c r="W237" s="54"/>
      <c r="X237" s="54"/>
      <c r="Y237" s="54"/>
      <c r="Z237" s="54"/>
      <c r="AA237" s="54"/>
    </row>
    <row r="238" spans="3:27" ht="12.75">
      <c r="C238" s="54"/>
      <c r="D238" s="54"/>
      <c r="E238" s="54"/>
      <c r="J238" s="54"/>
      <c r="K238" s="54"/>
      <c r="S238" s="54"/>
      <c r="T238" s="54"/>
      <c r="U238" s="54"/>
      <c r="V238" s="54"/>
      <c r="W238" s="54"/>
      <c r="X238" s="54"/>
      <c r="Y238" s="54"/>
      <c r="Z238" s="54"/>
      <c r="AA238" s="54"/>
    </row>
    <row r="239" spans="3:27" ht="12.75">
      <c r="C239" s="54"/>
      <c r="D239" s="54"/>
      <c r="E239" s="54"/>
      <c r="J239" s="54"/>
      <c r="K239" s="54"/>
      <c r="S239" s="54"/>
      <c r="T239" s="54"/>
      <c r="U239" s="54"/>
      <c r="V239" s="54"/>
      <c r="W239" s="54"/>
      <c r="X239" s="54"/>
      <c r="Y239" s="54"/>
      <c r="Z239" s="54"/>
      <c r="AA239" s="54"/>
    </row>
    <row r="240" spans="3:27" ht="12.75">
      <c r="C240" s="54"/>
      <c r="D240" s="54"/>
      <c r="E240" s="54"/>
      <c r="J240" s="54"/>
      <c r="K240" s="54"/>
      <c r="S240" s="54"/>
      <c r="T240" s="54"/>
      <c r="U240" s="54"/>
      <c r="V240" s="54"/>
      <c r="W240" s="54"/>
      <c r="X240" s="54"/>
      <c r="Y240" s="54"/>
      <c r="Z240" s="54"/>
      <c r="AA240" s="54"/>
    </row>
    <row r="241" spans="3:27" ht="12.75">
      <c r="C241" s="54"/>
      <c r="D241" s="54"/>
      <c r="E241" s="54"/>
      <c r="J241" s="54"/>
      <c r="K241" s="54"/>
      <c r="S241" s="54"/>
      <c r="T241" s="54"/>
      <c r="U241" s="54"/>
      <c r="V241" s="54"/>
      <c r="W241" s="54"/>
      <c r="X241" s="54"/>
      <c r="Y241" s="54"/>
      <c r="Z241" s="54"/>
      <c r="AA241" s="54"/>
    </row>
    <row r="242" spans="3:27" ht="12.75">
      <c r="C242" s="54"/>
      <c r="D242" s="54"/>
      <c r="E242" s="54"/>
      <c r="J242" s="54"/>
      <c r="K242" s="54"/>
      <c r="S242" s="54"/>
      <c r="T242" s="54"/>
      <c r="U242" s="54"/>
      <c r="V242" s="54"/>
      <c r="W242" s="54"/>
      <c r="X242" s="54"/>
      <c r="Y242" s="54"/>
      <c r="Z242" s="54"/>
      <c r="AA242" s="54"/>
    </row>
    <row r="243" spans="3:27" ht="12.75">
      <c r="C243" s="54"/>
      <c r="D243" s="54"/>
      <c r="E243" s="54"/>
      <c r="J243" s="54"/>
      <c r="K243" s="54"/>
      <c r="S243" s="54"/>
      <c r="T243" s="54"/>
      <c r="U243" s="54"/>
      <c r="V243" s="54"/>
      <c r="W243" s="54"/>
      <c r="X243" s="54"/>
      <c r="Y243" s="54"/>
      <c r="Z243" s="54"/>
      <c r="AA243" s="54"/>
    </row>
    <row r="244" spans="3:27" ht="12.75">
      <c r="C244" s="54"/>
      <c r="D244" s="54"/>
      <c r="E244" s="54"/>
      <c r="J244" s="54"/>
      <c r="K244" s="54"/>
      <c r="S244" s="54"/>
      <c r="T244" s="54"/>
      <c r="U244" s="54"/>
      <c r="V244" s="54"/>
      <c r="W244" s="54"/>
      <c r="X244" s="54"/>
      <c r="Y244" s="54"/>
      <c r="Z244" s="54"/>
      <c r="AA244" s="54"/>
    </row>
    <row r="245" spans="3:27" ht="12.75">
      <c r="C245" s="54"/>
      <c r="D245" s="54"/>
      <c r="E245" s="54"/>
      <c r="J245" s="54"/>
      <c r="K245" s="54"/>
      <c r="S245" s="54"/>
      <c r="T245" s="54"/>
      <c r="U245" s="54"/>
      <c r="V245" s="54"/>
      <c r="W245" s="54"/>
      <c r="X245" s="54"/>
      <c r="Y245" s="54"/>
      <c r="Z245" s="54"/>
      <c r="AA245" s="54"/>
    </row>
    <row r="246" spans="3:27" ht="12.75">
      <c r="C246" s="54"/>
      <c r="D246" s="54"/>
      <c r="E246" s="54"/>
      <c r="J246" s="54"/>
      <c r="K246" s="54"/>
      <c r="S246" s="54"/>
      <c r="T246" s="54"/>
      <c r="U246" s="54"/>
      <c r="V246" s="54"/>
      <c r="W246" s="54"/>
      <c r="X246" s="54"/>
      <c r="Y246" s="54"/>
      <c r="Z246" s="54"/>
      <c r="AA246" s="54"/>
    </row>
    <row r="247" spans="3:27" ht="12.75">
      <c r="C247" s="54"/>
      <c r="D247" s="54"/>
      <c r="E247" s="54"/>
      <c r="J247" s="54"/>
      <c r="K247" s="54"/>
      <c r="S247" s="54"/>
      <c r="T247" s="54"/>
      <c r="U247" s="54"/>
      <c r="V247" s="54"/>
      <c r="W247" s="54"/>
      <c r="X247" s="54"/>
      <c r="Y247" s="54"/>
      <c r="Z247" s="54"/>
      <c r="AA247" s="54"/>
    </row>
    <row r="248" spans="3:27" ht="12.75">
      <c r="C248" s="54"/>
      <c r="D248" s="54"/>
      <c r="E248" s="54"/>
      <c r="J248" s="54"/>
      <c r="K248" s="54"/>
      <c r="S248" s="54"/>
      <c r="T248" s="54"/>
      <c r="U248" s="54"/>
      <c r="V248" s="54"/>
      <c r="W248" s="54"/>
      <c r="X248" s="54"/>
      <c r="Y248" s="54"/>
      <c r="Z248" s="54"/>
      <c r="AA248" s="54"/>
    </row>
    <row r="249" spans="3:27" ht="12.75">
      <c r="C249" s="54"/>
      <c r="D249" s="54"/>
      <c r="E249" s="54"/>
      <c r="J249" s="54"/>
      <c r="K249" s="54"/>
      <c r="S249" s="54"/>
      <c r="T249" s="54"/>
      <c r="U249" s="54"/>
      <c r="V249" s="54"/>
      <c r="W249" s="54"/>
      <c r="X249" s="54"/>
      <c r="Y249" s="54"/>
      <c r="Z249" s="54"/>
      <c r="AA249" s="54"/>
    </row>
    <row r="250" spans="3:27" ht="12.75">
      <c r="C250" s="54"/>
      <c r="D250" s="54"/>
      <c r="E250" s="54"/>
      <c r="J250" s="54"/>
      <c r="K250" s="54"/>
      <c r="S250" s="54"/>
      <c r="T250" s="54"/>
      <c r="U250" s="54"/>
      <c r="V250" s="54"/>
      <c r="W250" s="54"/>
      <c r="X250" s="54"/>
      <c r="Y250" s="54"/>
      <c r="Z250" s="54"/>
      <c r="AA250" s="54"/>
    </row>
    <row r="251" spans="3:27" ht="12.75">
      <c r="C251" s="54"/>
      <c r="D251" s="54"/>
      <c r="E251" s="54"/>
      <c r="J251" s="54"/>
      <c r="K251" s="54"/>
      <c r="S251" s="54"/>
      <c r="T251" s="54"/>
      <c r="U251" s="54"/>
      <c r="V251" s="54"/>
      <c r="W251" s="54"/>
      <c r="X251" s="54"/>
      <c r="Y251" s="54"/>
      <c r="Z251" s="54"/>
      <c r="AA251" s="54"/>
    </row>
    <row r="252" spans="3:27" ht="12.75">
      <c r="C252" s="54"/>
      <c r="D252" s="54"/>
      <c r="E252" s="54"/>
      <c r="J252" s="54"/>
      <c r="K252" s="54"/>
      <c r="S252" s="54"/>
      <c r="T252" s="54"/>
      <c r="U252" s="54"/>
      <c r="V252" s="54"/>
      <c r="W252" s="54"/>
      <c r="X252" s="54"/>
      <c r="Y252" s="54"/>
      <c r="Z252" s="54"/>
      <c r="AA252" s="54"/>
    </row>
    <row r="253" spans="3:27" ht="12.75">
      <c r="C253" s="54"/>
      <c r="D253" s="54"/>
      <c r="E253" s="54"/>
      <c r="J253" s="54"/>
      <c r="K253" s="54"/>
      <c r="S253" s="54"/>
      <c r="T253" s="54"/>
      <c r="U253" s="54"/>
      <c r="V253" s="54"/>
      <c r="W253" s="54"/>
      <c r="X253" s="54"/>
      <c r="Y253" s="54"/>
      <c r="Z253" s="54"/>
      <c r="AA253" s="54"/>
    </row>
    <row r="254" spans="3:27" ht="12.75">
      <c r="C254" s="54"/>
      <c r="D254" s="54"/>
      <c r="E254" s="54"/>
      <c r="J254" s="54"/>
      <c r="K254" s="54"/>
      <c r="S254" s="54"/>
      <c r="T254" s="54"/>
      <c r="U254" s="54"/>
      <c r="V254" s="54"/>
      <c r="W254" s="54"/>
      <c r="X254" s="54"/>
      <c r="Y254" s="54"/>
      <c r="Z254" s="54"/>
      <c r="AA254" s="54"/>
    </row>
    <row r="255" spans="3:27" ht="12.75">
      <c r="C255" s="54"/>
      <c r="D255" s="54"/>
      <c r="E255" s="54"/>
      <c r="J255" s="54"/>
      <c r="K255" s="54"/>
      <c r="S255" s="54"/>
      <c r="T255" s="54"/>
      <c r="U255" s="54"/>
      <c r="V255" s="54"/>
      <c r="W255" s="54"/>
      <c r="X255" s="54"/>
      <c r="Y255" s="54"/>
      <c r="Z255" s="54"/>
      <c r="AA255" s="54"/>
    </row>
    <row r="256" spans="3:27" ht="12.75">
      <c r="C256" s="54"/>
      <c r="D256" s="54"/>
      <c r="E256" s="54"/>
      <c r="J256" s="54"/>
      <c r="K256" s="54"/>
      <c r="S256" s="54"/>
      <c r="T256" s="54"/>
      <c r="U256" s="54"/>
      <c r="V256" s="54"/>
      <c r="W256" s="54"/>
      <c r="X256" s="54"/>
      <c r="Y256" s="54"/>
      <c r="Z256" s="54"/>
      <c r="AA256" s="54"/>
    </row>
    <row r="257" spans="3:27" ht="12.75">
      <c r="C257" s="54"/>
      <c r="D257" s="54"/>
      <c r="E257" s="54"/>
      <c r="J257" s="54"/>
      <c r="K257" s="54"/>
      <c r="S257" s="54"/>
      <c r="T257" s="54"/>
      <c r="U257" s="54"/>
      <c r="V257" s="54"/>
      <c r="W257" s="54"/>
      <c r="X257" s="54"/>
      <c r="Y257" s="54"/>
      <c r="Z257" s="54"/>
      <c r="AA257" s="54"/>
    </row>
    <row r="258" spans="3:27" ht="12.75">
      <c r="C258" s="54"/>
      <c r="D258" s="54"/>
      <c r="E258" s="54"/>
      <c r="J258" s="54"/>
      <c r="K258" s="54"/>
      <c r="S258" s="54"/>
      <c r="T258" s="54"/>
      <c r="U258" s="54"/>
      <c r="V258" s="54"/>
      <c r="W258" s="54"/>
      <c r="X258" s="54"/>
      <c r="Y258" s="54"/>
      <c r="Z258" s="54"/>
      <c r="AA258" s="54"/>
    </row>
    <row r="259" spans="3:27" ht="12.75">
      <c r="C259" s="54"/>
      <c r="D259" s="54"/>
      <c r="E259" s="54"/>
      <c r="J259" s="54"/>
      <c r="K259" s="54"/>
      <c r="S259" s="54"/>
      <c r="T259" s="54"/>
      <c r="U259" s="54"/>
      <c r="V259" s="54"/>
      <c r="W259" s="54"/>
      <c r="X259" s="54"/>
      <c r="Y259" s="54"/>
      <c r="Z259" s="54"/>
      <c r="AA259" s="54"/>
    </row>
    <row r="260" spans="3:27" ht="12.75">
      <c r="C260" s="54"/>
      <c r="D260" s="54"/>
      <c r="E260" s="54"/>
      <c r="J260" s="54"/>
      <c r="K260" s="54"/>
      <c r="S260" s="54"/>
      <c r="T260" s="54"/>
      <c r="U260" s="54"/>
      <c r="V260" s="54"/>
      <c r="W260" s="54"/>
      <c r="X260" s="54"/>
      <c r="Y260" s="54"/>
      <c r="Z260" s="54"/>
      <c r="AA260" s="54"/>
    </row>
    <row r="261" spans="3:27" ht="12.75">
      <c r="C261" s="54"/>
      <c r="D261" s="54"/>
      <c r="E261" s="54"/>
      <c r="J261" s="54"/>
      <c r="K261" s="54"/>
      <c r="S261" s="54"/>
      <c r="T261" s="54"/>
      <c r="U261" s="54"/>
      <c r="V261" s="54"/>
      <c r="W261" s="54"/>
      <c r="X261" s="54"/>
      <c r="Y261" s="54"/>
      <c r="Z261" s="54"/>
      <c r="AA261" s="54"/>
    </row>
    <row r="262" spans="3:27" ht="12.75">
      <c r="C262" s="54"/>
      <c r="D262" s="54"/>
      <c r="E262" s="54"/>
      <c r="J262" s="54"/>
      <c r="K262" s="54"/>
      <c r="S262" s="54"/>
      <c r="T262" s="54"/>
      <c r="U262" s="54"/>
      <c r="V262" s="54"/>
      <c r="W262" s="54"/>
      <c r="X262" s="54"/>
      <c r="Y262" s="54"/>
      <c r="Z262" s="54"/>
      <c r="AA262" s="54"/>
    </row>
    <row r="263" spans="3:27" ht="12.75">
      <c r="C263" s="54"/>
      <c r="D263" s="54"/>
      <c r="E263" s="54"/>
      <c r="J263" s="54"/>
      <c r="K263" s="54"/>
      <c r="S263" s="54"/>
      <c r="T263" s="54"/>
      <c r="U263" s="54"/>
      <c r="V263" s="54"/>
      <c r="W263" s="54"/>
      <c r="X263" s="54"/>
      <c r="Y263" s="54"/>
      <c r="Z263" s="54"/>
      <c r="AA263" s="54"/>
    </row>
    <row r="264" spans="3:27" ht="12.75">
      <c r="C264" s="54"/>
      <c r="D264" s="54"/>
      <c r="E264" s="54"/>
      <c r="J264" s="54"/>
      <c r="K264" s="54"/>
      <c r="S264" s="54"/>
      <c r="T264" s="54"/>
      <c r="U264" s="54"/>
      <c r="V264" s="54"/>
      <c r="W264" s="54"/>
      <c r="X264" s="54"/>
      <c r="Y264" s="54"/>
      <c r="Z264" s="54"/>
      <c r="AA264" s="54"/>
    </row>
    <row r="265" spans="3:27" ht="12.75">
      <c r="C265" s="54"/>
      <c r="D265" s="54"/>
      <c r="E265" s="54"/>
      <c r="J265" s="54"/>
      <c r="K265" s="54"/>
      <c r="S265" s="54"/>
      <c r="T265" s="54"/>
      <c r="U265" s="54"/>
      <c r="V265" s="54"/>
      <c r="W265" s="54"/>
      <c r="X265" s="54"/>
      <c r="Y265" s="54"/>
      <c r="Z265" s="54"/>
      <c r="AA265" s="54"/>
    </row>
    <row r="266" spans="3:27" ht="12.75">
      <c r="C266" s="54"/>
      <c r="D266" s="54"/>
      <c r="E266" s="54"/>
      <c r="J266" s="54"/>
      <c r="K266" s="54"/>
      <c r="S266" s="54"/>
      <c r="T266" s="54"/>
      <c r="U266" s="54"/>
      <c r="V266" s="54"/>
      <c r="W266" s="54"/>
      <c r="X266" s="54"/>
      <c r="Y266" s="54"/>
      <c r="Z266" s="54"/>
      <c r="AA266" s="54"/>
    </row>
    <row r="267" spans="3:27" ht="12.75">
      <c r="C267" s="54"/>
      <c r="D267" s="54"/>
      <c r="E267" s="54"/>
      <c r="J267" s="54"/>
      <c r="K267" s="54"/>
      <c r="S267" s="54"/>
      <c r="T267" s="54"/>
      <c r="U267" s="54"/>
      <c r="V267" s="54"/>
      <c r="W267" s="54"/>
      <c r="X267" s="54"/>
      <c r="Y267" s="54"/>
      <c r="Z267" s="54"/>
      <c r="AA267" s="54"/>
    </row>
    <row r="268" spans="3:27" ht="12.75">
      <c r="C268" s="54"/>
      <c r="D268" s="54"/>
      <c r="E268" s="54"/>
      <c r="J268" s="54"/>
      <c r="K268" s="54"/>
      <c r="S268" s="54"/>
      <c r="T268" s="54"/>
      <c r="U268" s="54"/>
      <c r="V268" s="54"/>
      <c r="W268" s="54"/>
      <c r="X268" s="54"/>
      <c r="Y268" s="54"/>
      <c r="Z268" s="54"/>
      <c r="AA268" s="54"/>
    </row>
    <row r="269" spans="3:27" ht="12.75">
      <c r="C269" s="54"/>
      <c r="D269" s="54"/>
      <c r="E269" s="54"/>
      <c r="J269" s="54"/>
      <c r="K269" s="54"/>
      <c r="S269" s="54"/>
      <c r="T269" s="54"/>
      <c r="U269" s="54"/>
      <c r="V269" s="54"/>
      <c r="W269" s="54"/>
      <c r="X269" s="54"/>
      <c r="Y269" s="54"/>
      <c r="Z269" s="54"/>
      <c r="AA269" s="54"/>
    </row>
    <row r="270" spans="3:27" ht="12.75">
      <c r="C270" s="54"/>
      <c r="D270" s="54"/>
      <c r="E270" s="54"/>
      <c r="J270" s="54"/>
      <c r="K270" s="54"/>
      <c r="S270" s="54"/>
      <c r="T270" s="54"/>
      <c r="U270" s="54"/>
      <c r="V270" s="54"/>
      <c r="W270" s="54"/>
      <c r="X270" s="54"/>
      <c r="Y270" s="54"/>
      <c r="Z270" s="54"/>
      <c r="AA270" s="54"/>
    </row>
    <row r="271" spans="3:27" ht="12.75">
      <c r="C271" s="54"/>
      <c r="D271" s="54"/>
      <c r="E271" s="54"/>
      <c r="J271" s="54"/>
      <c r="K271" s="54"/>
      <c r="S271" s="54"/>
      <c r="T271" s="54"/>
      <c r="U271" s="54"/>
      <c r="V271" s="54"/>
      <c r="W271" s="54"/>
      <c r="X271" s="54"/>
      <c r="Y271" s="54"/>
      <c r="Z271" s="54"/>
      <c r="AA271" s="54"/>
    </row>
    <row r="272" spans="3:27" ht="12.75">
      <c r="C272" s="54"/>
      <c r="D272" s="54"/>
      <c r="E272" s="54"/>
      <c r="J272" s="54"/>
      <c r="K272" s="54"/>
      <c r="S272" s="54"/>
      <c r="T272" s="54"/>
      <c r="U272" s="54"/>
      <c r="V272" s="54"/>
      <c r="W272" s="54"/>
      <c r="X272" s="54"/>
      <c r="Y272" s="54"/>
      <c r="Z272" s="54"/>
      <c r="AA272" s="54"/>
    </row>
    <row r="273" spans="3:27" ht="12.75">
      <c r="C273" s="54"/>
      <c r="D273" s="54"/>
      <c r="E273" s="54"/>
      <c r="J273" s="54"/>
      <c r="K273" s="54"/>
      <c r="S273" s="54"/>
      <c r="T273" s="54"/>
      <c r="U273" s="54"/>
      <c r="V273" s="54"/>
      <c r="W273" s="54"/>
      <c r="X273" s="54"/>
      <c r="Y273" s="54"/>
      <c r="Z273" s="54"/>
      <c r="AA273" s="54"/>
    </row>
    <row r="274" spans="3:27" ht="12.75">
      <c r="C274" s="54"/>
      <c r="D274" s="54"/>
      <c r="E274" s="54"/>
      <c r="J274" s="54"/>
      <c r="K274" s="54"/>
      <c r="S274" s="54"/>
      <c r="T274" s="54"/>
      <c r="U274" s="54"/>
      <c r="V274" s="54"/>
      <c r="W274" s="54"/>
      <c r="X274" s="54"/>
      <c r="Y274" s="54"/>
      <c r="Z274" s="54"/>
      <c r="AA274" s="54"/>
    </row>
    <row r="275" spans="3:27" ht="12.75">
      <c r="C275" s="54"/>
      <c r="D275" s="54"/>
      <c r="E275" s="54"/>
      <c r="J275" s="54"/>
      <c r="K275" s="54"/>
      <c r="S275" s="54"/>
      <c r="T275" s="54"/>
      <c r="U275" s="54"/>
      <c r="V275" s="54"/>
      <c r="W275" s="54"/>
      <c r="X275" s="54"/>
      <c r="Y275" s="54"/>
      <c r="Z275" s="54"/>
      <c r="AA275" s="54"/>
    </row>
    <row r="276" spans="3:27" ht="12.75">
      <c r="C276" s="54"/>
      <c r="D276" s="54"/>
      <c r="E276" s="54"/>
      <c r="J276" s="54"/>
      <c r="K276" s="54"/>
      <c r="S276" s="54"/>
      <c r="T276" s="54"/>
      <c r="U276" s="54"/>
      <c r="V276" s="54"/>
      <c r="W276" s="54"/>
      <c r="X276" s="54"/>
      <c r="Y276" s="54"/>
      <c r="Z276" s="54"/>
      <c r="AA276" s="54"/>
    </row>
    <row r="277" spans="3:27" ht="12.75">
      <c r="C277" s="54"/>
      <c r="D277" s="54"/>
      <c r="E277" s="54"/>
      <c r="J277" s="54"/>
      <c r="K277" s="54"/>
      <c r="S277" s="54"/>
      <c r="T277" s="54"/>
      <c r="U277" s="54"/>
      <c r="V277" s="54"/>
      <c r="W277" s="54"/>
      <c r="X277" s="54"/>
      <c r="Y277" s="54"/>
      <c r="Z277" s="54"/>
      <c r="AA277" s="54"/>
    </row>
    <row r="278" spans="3:27" ht="12.75">
      <c r="C278" s="54"/>
      <c r="D278" s="54"/>
      <c r="E278" s="54"/>
      <c r="J278" s="54"/>
      <c r="K278" s="54"/>
      <c r="S278" s="54"/>
      <c r="T278" s="54"/>
      <c r="U278" s="54"/>
      <c r="V278" s="54"/>
      <c r="W278" s="54"/>
      <c r="X278" s="54"/>
      <c r="Y278" s="54"/>
      <c r="Z278" s="54"/>
      <c r="AA278" s="54"/>
    </row>
    <row r="279" spans="3:27" ht="12.75">
      <c r="C279" s="54"/>
      <c r="D279" s="54"/>
      <c r="E279" s="54"/>
      <c r="J279" s="54"/>
      <c r="K279" s="54"/>
      <c r="S279" s="54"/>
      <c r="T279" s="54"/>
      <c r="U279" s="54"/>
      <c r="V279" s="54"/>
      <c r="W279" s="54"/>
      <c r="X279" s="54"/>
      <c r="Y279" s="54"/>
      <c r="Z279" s="54"/>
      <c r="AA279" s="54"/>
    </row>
    <row r="280" spans="3:27" ht="12.75">
      <c r="C280" s="54"/>
      <c r="D280" s="54"/>
      <c r="E280" s="54"/>
      <c r="J280" s="54"/>
      <c r="K280" s="54"/>
      <c r="S280" s="54"/>
      <c r="T280" s="54"/>
      <c r="U280" s="54"/>
      <c r="V280" s="54"/>
      <c r="W280" s="54"/>
      <c r="X280" s="54"/>
      <c r="Y280" s="54"/>
      <c r="Z280" s="54"/>
      <c r="AA280" s="54"/>
    </row>
    <row r="281" spans="3:27" ht="12.75">
      <c r="C281" s="54"/>
      <c r="D281" s="54"/>
      <c r="E281" s="54"/>
      <c r="J281" s="54"/>
      <c r="K281" s="54"/>
      <c r="S281" s="54"/>
      <c r="T281" s="54"/>
      <c r="U281" s="54"/>
      <c r="V281" s="54"/>
      <c r="W281" s="54"/>
      <c r="X281" s="54"/>
      <c r="Y281" s="54"/>
      <c r="Z281" s="54"/>
      <c r="AA281" s="54"/>
    </row>
    <row r="282" spans="3:27" ht="12.75">
      <c r="C282" s="54"/>
      <c r="D282" s="54"/>
      <c r="E282" s="54"/>
      <c r="J282" s="54"/>
      <c r="K282" s="54"/>
      <c r="S282" s="54"/>
      <c r="T282" s="54"/>
      <c r="U282" s="54"/>
      <c r="V282" s="54"/>
      <c r="W282" s="54"/>
      <c r="X282" s="54"/>
      <c r="Y282" s="54"/>
      <c r="Z282" s="54"/>
      <c r="AA282" s="54"/>
    </row>
    <row r="283" spans="3:27" ht="12.75">
      <c r="C283" s="54"/>
      <c r="D283" s="54"/>
      <c r="E283" s="54"/>
      <c r="J283" s="54"/>
      <c r="K283" s="54"/>
      <c r="S283" s="54"/>
      <c r="T283" s="54"/>
      <c r="U283" s="54"/>
      <c r="V283" s="54"/>
      <c r="W283" s="54"/>
      <c r="X283" s="54"/>
      <c r="Y283" s="54"/>
      <c r="Z283" s="54"/>
      <c r="AA283" s="54"/>
    </row>
    <row r="284" spans="3:27" ht="12.75">
      <c r="C284" s="54"/>
      <c r="D284" s="54"/>
      <c r="E284" s="54"/>
      <c r="J284" s="54"/>
      <c r="K284" s="54"/>
      <c r="S284" s="54"/>
      <c r="T284" s="54"/>
      <c r="U284" s="54"/>
      <c r="V284" s="54"/>
      <c r="W284" s="54"/>
      <c r="X284" s="54"/>
      <c r="Y284" s="54"/>
      <c r="Z284" s="54"/>
      <c r="AA284" s="54"/>
    </row>
    <row r="285" spans="3:27" ht="12.75">
      <c r="C285" s="54"/>
      <c r="D285" s="54"/>
      <c r="E285" s="54"/>
      <c r="J285" s="54"/>
      <c r="K285" s="54"/>
      <c r="S285" s="54"/>
      <c r="T285" s="54"/>
      <c r="U285" s="54"/>
      <c r="V285" s="54"/>
      <c r="W285" s="54"/>
      <c r="X285" s="54"/>
      <c r="Y285" s="54"/>
      <c r="Z285" s="54"/>
      <c r="AA285" s="54"/>
    </row>
    <row r="286" spans="3:27" ht="12.75">
      <c r="C286" s="54"/>
      <c r="D286" s="54"/>
      <c r="E286" s="54"/>
      <c r="J286" s="54"/>
      <c r="K286" s="54"/>
      <c r="S286" s="54"/>
      <c r="T286" s="54"/>
      <c r="U286" s="54"/>
      <c r="V286" s="54"/>
      <c r="W286" s="54"/>
      <c r="X286" s="54"/>
      <c r="Y286" s="54"/>
      <c r="Z286" s="54"/>
      <c r="AA286" s="54"/>
    </row>
    <row r="287" spans="3:27" ht="12.75">
      <c r="C287" s="54"/>
      <c r="D287" s="54"/>
      <c r="E287" s="54"/>
      <c r="J287" s="54"/>
      <c r="K287" s="54"/>
      <c r="S287" s="54"/>
      <c r="T287" s="54"/>
      <c r="U287" s="54"/>
      <c r="V287" s="54"/>
      <c r="W287" s="54"/>
      <c r="X287" s="54"/>
      <c r="Y287" s="54"/>
      <c r="Z287" s="54"/>
      <c r="AA287" s="54"/>
    </row>
    <row r="288" spans="3:27" ht="12.75">
      <c r="C288" s="54"/>
      <c r="D288" s="54"/>
      <c r="E288" s="54"/>
      <c r="J288" s="54"/>
      <c r="K288" s="54"/>
      <c r="S288" s="54"/>
      <c r="T288" s="54"/>
      <c r="U288" s="54"/>
      <c r="V288" s="54"/>
      <c r="W288" s="54"/>
      <c r="X288" s="54"/>
      <c r="Y288" s="54"/>
      <c r="Z288" s="54"/>
      <c r="AA288" s="54"/>
    </row>
    <row r="289" spans="3:27" ht="12.75">
      <c r="C289" s="54"/>
      <c r="D289" s="54"/>
      <c r="E289" s="54"/>
      <c r="J289" s="54"/>
      <c r="K289" s="54"/>
      <c r="S289" s="54"/>
      <c r="T289" s="54"/>
      <c r="U289" s="54"/>
      <c r="V289" s="54"/>
      <c r="W289" s="54"/>
      <c r="X289" s="54"/>
      <c r="Y289" s="54"/>
      <c r="Z289" s="54"/>
      <c r="AA289" s="54"/>
    </row>
    <row r="290" spans="3:27" ht="12.75">
      <c r="C290" s="54"/>
      <c r="D290" s="54"/>
      <c r="E290" s="54"/>
      <c r="J290" s="54"/>
      <c r="K290" s="54"/>
      <c r="S290" s="54"/>
      <c r="T290" s="54"/>
      <c r="U290" s="54"/>
      <c r="V290" s="54"/>
      <c r="W290" s="54"/>
      <c r="X290" s="54"/>
      <c r="Y290" s="54"/>
      <c r="Z290" s="54"/>
      <c r="AA290" s="54"/>
    </row>
    <row r="291" spans="3:27" ht="12.75">
      <c r="C291" s="54"/>
      <c r="D291" s="54"/>
      <c r="E291" s="54"/>
      <c r="J291" s="54"/>
      <c r="K291" s="54"/>
      <c r="S291" s="54"/>
      <c r="T291" s="54"/>
      <c r="U291" s="54"/>
      <c r="V291" s="54"/>
      <c r="W291" s="54"/>
      <c r="X291" s="54"/>
      <c r="Y291" s="54"/>
      <c r="Z291" s="54"/>
      <c r="AA291" s="54"/>
    </row>
    <row r="292" spans="3:27" ht="12.75">
      <c r="C292" s="54"/>
      <c r="D292" s="54"/>
      <c r="E292" s="54"/>
      <c r="J292" s="54"/>
      <c r="K292" s="54"/>
      <c r="S292" s="54"/>
      <c r="T292" s="54"/>
      <c r="U292" s="54"/>
      <c r="V292" s="54"/>
      <c r="W292" s="54"/>
      <c r="X292" s="54"/>
      <c r="Y292" s="54"/>
      <c r="Z292" s="54"/>
      <c r="AA292" s="54"/>
    </row>
    <row r="293" spans="3:27" ht="12.75">
      <c r="C293" s="54"/>
      <c r="D293" s="54"/>
      <c r="E293" s="54"/>
      <c r="J293" s="54"/>
      <c r="K293" s="54"/>
      <c r="S293" s="54"/>
      <c r="T293" s="54"/>
      <c r="U293" s="54"/>
      <c r="V293" s="54"/>
      <c r="W293" s="54"/>
      <c r="X293" s="54"/>
      <c r="Y293" s="54"/>
      <c r="Z293" s="54"/>
      <c r="AA293" s="54"/>
    </row>
    <row r="294" spans="3:27" ht="12.75">
      <c r="C294" s="54"/>
      <c r="D294" s="54"/>
      <c r="E294" s="54"/>
      <c r="J294" s="54"/>
      <c r="K294" s="54"/>
      <c r="S294" s="54"/>
      <c r="T294" s="54"/>
      <c r="U294" s="54"/>
      <c r="V294" s="54"/>
      <c r="W294" s="54"/>
      <c r="X294" s="54"/>
      <c r="Y294" s="54"/>
      <c r="Z294" s="54"/>
      <c r="AA294" s="54"/>
    </row>
    <row r="295" spans="3:27" ht="12.75">
      <c r="C295" s="54"/>
      <c r="D295" s="54"/>
      <c r="E295" s="54"/>
      <c r="J295" s="54"/>
      <c r="K295" s="54"/>
      <c r="S295" s="54"/>
      <c r="T295" s="54"/>
      <c r="U295" s="54"/>
      <c r="V295" s="54"/>
      <c r="W295" s="54"/>
      <c r="X295" s="54"/>
      <c r="Y295" s="54"/>
      <c r="Z295" s="54"/>
      <c r="AA295" s="54"/>
    </row>
    <row r="296" spans="3:27" ht="12.75">
      <c r="C296" s="54"/>
      <c r="D296" s="54"/>
      <c r="E296" s="54"/>
      <c r="J296" s="54"/>
      <c r="K296" s="54"/>
      <c r="S296" s="54"/>
      <c r="T296" s="54"/>
      <c r="U296" s="54"/>
      <c r="V296" s="54"/>
      <c r="W296" s="54"/>
      <c r="X296" s="54"/>
      <c r="Y296" s="54"/>
      <c r="Z296" s="54"/>
      <c r="AA296" s="54"/>
    </row>
    <row r="297" spans="3:27" ht="12.75">
      <c r="C297" s="54"/>
      <c r="D297" s="54"/>
      <c r="E297" s="54"/>
      <c r="J297" s="54"/>
      <c r="K297" s="54"/>
      <c r="S297" s="54"/>
      <c r="T297" s="54"/>
      <c r="U297" s="54"/>
      <c r="V297" s="54"/>
      <c r="W297" s="54"/>
      <c r="X297" s="54"/>
      <c r="Y297" s="54"/>
      <c r="Z297" s="54"/>
      <c r="AA297" s="54"/>
    </row>
    <row r="298" spans="3:27" ht="12.75">
      <c r="C298" s="54"/>
      <c r="D298" s="54"/>
      <c r="E298" s="54"/>
      <c r="J298" s="54"/>
      <c r="K298" s="54"/>
      <c r="S298" s="54"/>
      <c r="T298" s="54"/>
      <c r="U298" s="54"/>
      <c r="V298" s="54"/>
      <c r="W298" s="54"/>
      <c r="X298" s="54"/>
      <c r="Y298" s="54"/>
      <c r="Z298" s="54"/>
      <c r="AA298" s="54"/>
    </row>
    <row r="299" spans="3:27" ht="12.75">
      <c r="C299" s="54"/>
      <c r="D299" s="54"/>
      <c r="E299" s="54"/>
      <c r="J299" s="54"/>
      <c r="K299" s="54"/>
      <c r="S299" s="54"/>
      <c r="T299" s="54"/>
      <c r="U299" s="54"/>
      <c r="V299" s="54"/>
      <c r="W299" s="54"/>
      <c r="X299" s="54"/>
      <c r="Y299" s="54"/>
      <c r="Z299" s="54"/>
      <c r="AA299" s="54"/>
    </row>
    <row r="300" spans="3:27" ht="12.75">
      <c r="C300" s="54"/>
      <c r="D300" s="54"/>
      <c r="E300" s="54"/>
      <c r="J300" s="54"/>
      <c r="K300" s="54"/>
      <c r="S300" s="54"/>
      <c r="T300" s="54"/>
      <c r="U300" s="54"/>
      <c r="V300" s="54"/>
      <c r="W300" s="54"/>
      <c r="X300" s="54"/>
      <c r="Y300" s="54"/>
      <c r="Z300" s="54"/>
      <c r="AA300" s="54"/>
    </row>
    <row r="301" spans="3:27" ht="12.75">
      <c r="C301" s="54"/>
      <c r="D301" s="54"/>
      <c r="E301" s="54"/>
      <c r="J301" s="54"/>
      <c r="K301" s="54"/>
      <c r="S301" s="54"/>
      <c r="T301" s="54"/>
      <c r="U301" s="54"/>
      <c r="V301" s="54"/>
      <c r="W301" s="54"/>
      <c r="X301" s="54"/>
      <c r="Y301" s="54"/>
      <c r="Z301" s="54"/>
      <c r="AA301" s="54"/>
    </row>
    <row r="302" spans="3:27" ht="12.75">
      <c r="C302" s="54"/>
      <c r="D302" s="54"/>
      <c r="E302" s="54"/>
      <c r="J302" s="54"/>
      <c r="K302" s="54"/>
      <c r="S302" s="54"/>
      <c r="T302" s="54"/>
      <c r="U302" s="54"/>
      <c r="V302" s="54"/>
      <c r="W302" s="54"/>
      <c r="X302" s="54"/>
      <c r="Y302" s="54"/>
      <c r="Z302" s="54"/>
      <c r="AA302" s="54"/>
    </row>
    <row r="303" spans="3:27" ht="12.75">
      <c r="C303" s="54"/>
      <c r="D303" s="54"/>
      <c r="E303" s="54"/>
      <c r="J303" s="54"/>
      <c r="K303" s="54"/>
      <c r="S303" s="54"/>
      <c r="T303" s="54"/>
      <c r="U303" s="54"/>
      <c r="V303" s="54"/>
      <c r="W303" s="54"/>
      <c r="X303" s="54"/>
      <c r="Y303" s="54"/>
      <c r="Z303" s="54"/>
      <c r="AA303" s="54"/>
    </row>
    <row r="304" spans="3:27" ht="12.75">
      <c r="C304" s="54"/>
      <c r="D304" s="54"/>
      <c r="E304" s="54"/>
      <c r="J304" s="54"/>
      <c r="K304" s="54"/>
      <c r="S304" s="54"/>
      <c r="T304" s="54"/>
      <c r="U304" s="54"/>
      <c r="V304" s="54"/>
      <c r="W304" s="54"/>
      <c r="X304" s="54"/>
      <c r="Y304" s="54"/>
      <c r="Z304" s="54"/>
      <c r="AA304" s="54"/>
    </row>
    <row r="305" spans="3:27" ht="12.75">
      <c r="C305" s="54"/>
      <c r="D305" s="54"/>
      <c r="E305" s="54"/>
      <c r="J305" s="54"/>
      <c r="K305" s="54"/>
      <c r="S305" s="54"/>
      <c r="T305" s="54"/>
      <c r="U305" s="54"/>
      <c r="V305" s="54"/>
      <c r="W305" s="54"/>
      <c r="X305" s="54"/>
      <c r="Y305" s="54"/>
      <c r="Z305" s="54"/>
      <c r="AA305" s="54"/>
    </row>
    <row r="306" spans="3:27" ht="12.75">
      <c r="C306" s="54"/>
      <c r="D306" s="54"/>
      <c r="E306" s="54"/>
      <c r="J306" s="54"/>
      <c r="K306" s="54"/>
      <c r="S306" s="54"/>
      <c r="T306" s="54"/>
      <c r="U306" s="54"/>
      <c r="V306" s="54"/>
      <c r="W306" s="54"/>
      <c r="X306" s="54"/>
      <c r="Y306" s="54"/>
      <c r="Z306" s="54"/>
      <c r="AA306" s="54"/>
    </row>
    <row r="307" spans="3:27" ht="12.75">
      <c r="C307" s="54"/>
      <c r="D307" s="54"/>
      <c r="E307" s="54"/>
      <c r="J307" s="54"/>
      <c r="K307" s="54"/>
      <c r="S307" s="54"/>
      <c r="T307" s="54"/>
      <c r="U307" s="54"/>
      <c r="V307" s="54"/>
      <c r="W307" s="54"/>
      <c r="X307" s="54"/>
      <c r="Y307" s="54"/>
      <c r="Z307" s="54"/>
      <c r="AA307" s="54"/>
    </row>
    <row r="308" spans="3:27" ht="12.75">
      <c r="C308" s="54"/>
      <c r="D308" s="54"/>
      <c r="E308" s="54"/>
      <c r="J308" s="54"/>
      <c r="K308" s="54"/>
      <c r="S308" s="54"/>
      <c r="T308" s="54"/>
      <c r="U308" s="54"/>
      <c r="V308" s="54"/>
      <c r="W308" s="54"/>
      <c r="X308" s="54"/>
      <c r="Y308" s="54"/>
      <c r="Z308" s="54"/>
      <c r="AA308" s="54"/>
    </row>
    <row r="309" spans="3:27" ht="12.75">
      <c r="C309" s="54"/>
      <c r="D309" s="54"/>
      <c r="E309" s="54"/>
      <c r="J309" s="54"/>
      <c r="K309" s="54"/>
      <c r="S309" s="54"/>
      <c r="T309" s="54"/>
      <c r="U309" s="54"/>
      <c r="V309" s="54"/>
      <c r="W309" s="54"/>
      <c r="X309" s="54"/>
      <c r="Y309" s="54"/>
      <c r="Z309" s="54"/>
      <c r="AA309" s="54"/>
    </row>
    <row r="310" spans="3:27" ht="12.75">
      <c r="C310" s="54"/>
      <c r="D310" s="54"/>
      <c r="E310" s="54"/>
      <c r="J310" s="54"/>
      <c r="K310" s="54"/>
      <c r="S310" s="54"/>
      <c r="T310" s="54"/>
      <c r="U310" s="54"/>
      <c r="V310" s="54"/>
      <c r="W310" s="54"/>
      <c r="X310" s="54"/>
      <c r="Y310" s="54"/>
      <c r="Z310" s="54"/>
      <c r="AA310" s="54"/>
    </row>
    <row r="311" spans="3:27" ht="12.75">
      <c r="C311" s="54"/>
      <c r="D311" s="54"/>
      <c r="E311" s="54"/>
      <c r="J311" s="54"/>
      <c r="K311" s="54"/>
      <c r="S311" s="54"/>
      <c r="T311" s="54"/>
      <c r="U311" s="54"/>
      <c r="V311" s="54"/>
      <c r="W311" s="54"/>
      <c r="X311" s="54"/>
      <c r="Y311" s="54"/>
      <c r="Z311" s="54"/>
      <c r="AA311" s="54"/>
    </row>
    <row r="312" spans="3:27" ht="12.75">
      <c r="C312" s="54"/>
      <c r="D312" s="54"/>
      <c r="E312" s="54"/>
      <c r="J312" s="54"/>
      <c r="K312" s="54"/>
      <c r="S312" s="54"/>
      <c r="T312" s="54"/>
      <c r="U312" s="54"/>
      <c r="V312" s="54"/>
      <c r="W312" s="54"/>
      <c r="X312" s="54"/>
      <c r="Y312" s="54"/>
      <c r="Z312" s="54"/>
      <c r="AA312" s="54"/>
    </row>
    <row r="313" spans="3:27" ht="12.75">
      <c r="C313" s="54"/>
      <c r="D313" s="54"/>
      <c r="E313" s="54"/>
      <c r="J313" s="54"/>
      <c r="K313" s="54"/>
      <c r="S313" s="54"/>
      <c r="T313" s="54"/>
      <c r="U313" s="54"/>
      <c r="V313" s="54"/>
      <c r="W313" s="54"/>
      <c r="X313" s="54"/>
      <c r="Y313" s="54"/>
      <c r="Z313" s="54"/>
      <c r="AA313" s="54"/>
    </row>
    <row r="314" spans="3:27" ht="12.75">
      <c r="C314" s="54"/>
      <c r="D314" s="54"/>
      <c r="E314" s="54"/>
      <c r="J314" s="54"/>
      <c r="K314" s="54"/>
      <c r="S314" s="54"/>
      <c r="T314" s="54"/>
      <c r="U314" s="54"/>
      <c r="V314" s="54"/>
      <c r="W314" s="54"/>
      <c r="X314" s="54"/>
      <c r="Y314" s="54"/>
      <c r="Z314" s="54"/>
      <c r="AA314" s="54"/>
    </row>
    <row r="315" spans="3:27" ht="12.75">
      <c r="C315" s="54"/>
      <c r="D315" s="54"/>
      <c r="E315" s="54"/>
      <c r="J315" s="54"/>
      <c r="K315" s="54"/>
      <c r="S315" s="54"/>
      <c r="T315" s="54"/>
      <c r="U315" s="54"/>
      <c r="V315" s="54"/>
      <c r="W315" s="54"/>
      <c r="X315" s="54"/>
      <c r="Y315" s="54"/>
      <c r="Z315" s="54"/>
      <c r="AA315" s="54"/>
    </row>
    <row r="316" spans="3:27" ht="12.75">
      <c r="C316" s="54"/>
      <c r="D316" s="54"/>
      <c r="E316" s="54"/>
      <c r="J316" s="54"/>
      <c r="K316" s="54"/>
      <c r="S316" s="54"/>
      <c r="T316" s="54"/>
      <c r="U316" s="54"/>
      <c r="V316" s="54"/>
      <c r="W316" s="54"/>
      <c r="X316" s="54"/>
      <c r="Y316" s="54"/>
      <c r="Z316" s="54"/>
      <c r="AA316" s="54"/>
    </row>
    <row r="317" spans="3:27" ht="12.75">
      <c r="C317" s="54"/>
      <c r="D317" s="54"/>
      <c r="E317" s="54"/>
      <c r="J317" s="54"/>
      <c r="K317" s="54"/>
      <c r="S317" s="54"/>
      <c r="T317" s="54"/>
      <c r="U317" s="54"/>
      <c r="V317" s="54"/>
      <c r="W317" s="54"/>
      <c r="X317" s="54"/>
      <c r="Y317" s="54"/>
      <c r="Z317" s="54"/>
      <c r="AA317" s="54"/>
    </row>
    <row r="318" spans="3:27" ht="12.75">
      <c r="C318" s="54"/>
      <c r="D318" s="54"/>
      <c r="E318" s="54"/>
      <c r="J318" s="54"/>
      <c r="K318" s="54"/>
      <c r="S318" s="54"/>
      <c r="T318" s="54"/>
      <c r="U318" s="54"/>
      <c r="V318" s="54"/>
      <c r="W318" s="54"/>
      <c r="X318" s="54"/>
      <c r="Y318" s="54"/>
      <c r="Z318" s="54"/>
      <c r="AA318" s="54"/>
    </row>
    <row r="319" spans="3:27" ht="12.75">
      <c r="C319" s="54"/>
      <c r="D319" s="54"/>
      <c r="E319" s="54"/>
      <c r="J319" s="54"/>
      <c r="K319" s="54"/>
      <c r="S319" s="54"/>
      <c r="T319" s="54"/>
      <c r="U319" s="54"/>
      <c r="V319" s="54"/>
      <c r="W319" s="54"/>
      <c r="X319" s="54"/>
      <c r="Y319" s="54"/>
      <c r="Z319" s="54"/>
      <c r="AA319" s="54"/>
    </row>
    <row r="320" spans="3:27" ht="12.75">
      <c r="C320" s="54"/>
      <c r="D320" s="54"/>
      <c r="E320" s="54"/>
      <c r="J320" s="54"/>
      <c r="K320" s="54"/>
      <c r="S320" s="54"/>
      <c r="T320" s="54"/>
      <c r="U320" s="54"/>
      <c r="V320" s="54"/>
      <c r="W320" s="54"/>
      <c r="X320" s="54"/>
      <c r="Y320" s="54"/>
      <c r="Z320" s="54"/>
      <c r="AA320" s="54"/>
    </row>
    <row r="321" spans="3:27" ht="12.75">
      <c r="C321" s="54"/>
      <c r="D321" s="54"/>
      <c r="E321" s="54"/>
      <c r="J321" s="54"/>
      <c r="K321" s="54"/>
      <c r="S321" s="54"/>
      <c r="T321" s="54"/>
      <c r="U321" s="54"/>
      <c r="V321" s="54"/>
      <c r="W321" s="54"/>
      <c r="X321" s="54"/>
      <c r="Y321" s="54"/>
      <c r="Z321" s="54"/>
      <c r="AA321" s="54"/>
    </row>
    <row r="322" spans="3:27" ht="12.75">
      <c r="C322" s="54"/>
      <c r="D322" s="54"/>
      <c r="E322" s="54"/>
      <c r="J322" s="54"/>
      <c r="K322" s="54"/>
      <c r="S322" s="54"/>
      <c r="T322" s="54"/>
      <c r="U322" s="54"/>
      <c r="V322" s="54"/>
      <c r="W322" s="54"/>
      <c r="X322" s="54"/>
      <c r="Y322" s="54"/>
      <c r="Z322" s="54"/>
      <c r="AA322" s="54"/>
    </row>
    <row r="323" spans="3:27" ht="12.75">
      <c r="C323" s="54"/>
      <c r="D323" s="54"/>
      <c r="E323" s="54"/>
      <c r="J323" s="54"/>
      <c r="K323" s="54"/>
      <c r="S323" s="54"/>
      <c r="T323" s="54"/>
      <c r="U323" s="54"/>
      <c r="V323" s="54"/>
      <c r="W323" s="54"/>
      <c r="X323" s="54"/>
      <c r="Y323" s="54"/>
      <c r="Z323" s="54"/>
      <c r="AA323" s="54"/>
    </row>
    <row r="324" spans="3:27" ht="12.75">
      <c r="C324" s="54"/>
      <c r="D324" s="54"/>
      <c r="E324" s="54"/>
      <c r="J324" s="54"/>
      <c r="K324" s="54"/>
      <c r="S324" s="54"/>
      <c r="T324" s="54"/>
      <c r="U324" s="54"/>
      <c r="V324" s="54"/>
      <c r="W324" s="54"/>
      <c r="X324" s="54"/>
      <c r="Y324" s="54"/>
      <c r="Z324" s="54"/>
      <c r="AA324" s="54"/>
    </row>
    <row r="325" spans="3:27" ht="12.75">
      <c r="C325" s="54"/>
      <c r="D325" s="54"/>
      <c r="E325" s="54"/>
      <c r="J325" s="54"/>
      <c r="K325" s="54"/>
      <c r="S325" s="54"/>
      <c r="T325" s="54"/>
      <c r="U325" s="54"/>
      <c r="V325" s="54"/>
      <c r="W325" s="54"/>
      <c r="X325" s="54"/>
      <c r="Y325" s="54"/>
      <c r="Z325" s="54"/>
      <c r="AA325" s="54"/>
    </row>
    <row r="326" spans="3:27" ht="12.75">
      <c r="C326" s="54"/>
      <c r="D326" s="54"/>
      <c r="E326" s="54"/>
      <c r="J326" s="54"/>
      <c r="K326" s="54"/>
      <c r="S326" s="54"/>
      <c r="T326" s="54"/>
      <c r="U326" s="54"/>
      <c r="V326" s="54"/>
      <c r="W326" s="54"/>
      <c r="X326" s="54"/>
      <c r="Y326" s="54"/>
      <c r="Z326" s="54"/>
      <c r="AA326" s="54"/>
    </row>
    <row r="327" spans="3:27" ht="12.75">
      <c r="C327" s="54"/>
      <c r="D327" s="54"/>
      <c r="E327" s="54"/>
      <c r="J327" s="54"/>
      <c r="K327" s="54"/>
      <c r="S327" s="54"/>
      <c r="T327" s="54"/>
      <c r="U327" s="54"/>
      <c r="V327" s="54"/>
      <c r="W327" s="54"/>
      <c r="X327" s="54"/>
      <c r="Y327" s="54"/>
      <c r="Z327" s="54"/>
      <c r="AA327" s="54"/>
    </row>
    <row r="328" spans="3:27" ht="12.75">
      <c r="C328" s="54"/>
      <c r="D328" s="54"/>
      <c r="E328" s="54"/>
      <c r="J328" s="54"/>
      <c r="K328" s="54"/>
      <c r="S328" s="54"/>
      <c r="T328" s="54"/>
      <c r="U328" s="54"/>
      <c r="V328" s="54"/>
      <c r="W328" s="54"/>
      <c r="X328" s="54"/>
      <c r="Y328" s="54"/>
      <c r="Z328" s="54"/>
      <c r="AA328" s="54"/>
    </row>
    <row r="329" spans="3:27" ht="12.75">
      <c r="C329" s="54"/>
      <c r="D329" s="54"/>
      <c r="E329" s="54"/>
      <c r="J329" s="54"/>
      <c r="K329" s="54"/>
      <c r="S329" s="54"/>
      <c r="T329" s="54"/>
      <c r="U329" s="54"/>
      <c r="V329" s="54"/>
      <c r="W329" s="54"/>
      <c r="X329" s="54"/>
      <c r="Y329" s="54"/>
      <c r="Z329" s="54"/>
      <c r="AA329" s="54"/>
    </row>
    <row r="330" spans="3:27" ht="12.75">
      <c r="C330" s="54"/>
      <c r="D330" s="54"/>
      <c r="E330" s="54"/>
      <c r="J330" s="54"/>
      <c r="K330" s="54"/>
      <c r="S330" s="54"/>
      <c r="T330" s="54"/>
      <c r="U330" s="54"/>
      <c r="V330" s="54"/>
      <c r="W330" s="54"/>
      <c r="X330" s="54"/>
      <c r="Y330" s="54"/>
      <c r="Z330" s="54"/>
      <c r="AA330" s="54"/>
    </row>
    <row r="331" spans="3:27" ht="12.75">
      <c r="C331" s="54"/>
      <c r="D331" s="54"/>
      <c r="E331" s="54"/>
      <c r="J331" s="54"/>
      <c r="K331" s="54"/>
      <c r="S331" s="54"/>
      <c r="T331" s="54"/>
      <c r="U331" s="54"/>
      <c r="V331" s="54"/>
      <c r="W331" s="54"/>
      <c r="X331" s="54"/>
      <c r="Y331" s="54"/>
      <c r="Z331" s="54"/>
      <c r="AA331" s="54"/>
    </row>
    <row r="332" spans="3:27" ht="12.75">
      <c r="C332" s="54"/>
      <c r="D332" s="54"/>
      <c r="E332" s="54"/>
      <c r="J332" s="54"/>
      <c r="K332" s="54"/>
      <c r="S332" s="54"/>
      <c r="T332" s="54"/>
      <c r="U332" s="54"/>
      <c r="V332" s="54"/>
      <c r="W332" s="54"/>
      <c r="X332" s="54"/>
      <c r="Y332" s="54"/>
      <c r="Z332" s="54"/>
      <c r="AA332" s="54"/>
    </row>
    <row r="333" spans="3:27" ht="12.75">
      <c r="C333" s="54"/>
      <c r="D333" s="54"/>
      <c r="E333" s="54"/>
      <c r="J333" s="54"/>
      <c r="K333" s="54"/>
      <c r="S333" s="54"/>
      <c r="T333" s="54"/>
      <c r="U333" s="54"/>
      <c r="V333" s="54"/>
      <c r="W333" s="54"/>
      <c r="X333" s="54"/>
      <c r="Y333" s="54"/>
      <c r="Z333" s="54"/>
      <c r="AA333" s="54"/>
    </row>
    <row r="334" spans="3:27" ht="12.75">
      <c r="C334" s="54"/>
      <c r="D334" s="54"/>
      <c r="E334" s="54"/>
      <c r="J334" s="54"/>
      <c r="K334" s="54"/>
      <c r="S334" s="54"/>
      <c r="T334" s="54"/>
      <c r="U334" s="54"/>
      <c r="V334" s="54"/>
      <c r="W334" s="54"/>
      <c r="X334" s="54"/>
      <c r="Y334" s="54"/>
      <c r="Z334" s="54"/>
      <c r="AA334" s="54"/>
    </row>
    <row r="335" spans="3:27" ht="12.75">
      <c r="C335" s="54"/>
      <c r="D335" s="54"/>
      <c r="E335" s="54"/>
      <c r="J335" s="54"/>
      <c r="K335" s="54"/>
      <c r="S335" s="54"/>
      <c r="T335" s="54"/>
      <c r="U335" s="54"/>
      <c r="V335" s="54"/>
      <c r="W335" s="54"/>
      <c r="X335" s="54"/>
      <c r="Y335" s="54"/>
      <c r="Z335" s="54"/>
      <c r="AA335" s="54"/>
    </row>
    <row r="336" spans="3:27" ht="12.75">
      <c r="C336" s="54"/>
      <c r="D336" s="54"/>
      <c r="E336" s="54"/>
      <c r="J336" s="54"/>
      <c r="K336" s="54"/>
      <c r="S336" s="54"/>
      <c r="T336" s="54"/>
      <c r="U336" s="54"/>
      <c r="V336" s="54"/>
      <c r="W336" s="54"/>
      <c r="X336" s="54"/>
      <c r="Y336" s="54"/>
      <c r="Z336" s="54"/>
      <c r="AA336" s="54"/>
    </row>
    <row r="337" spans="3:27" ht="12.75">
      <c r="C337" s="54"/>
      <c r="D337" s="54"/>
      <c r="E337" s="54"/>
      <c r="J337" s="54"/>
      <c r="K337" s="54"/>
      <c r="S337" s="54"/>
      <c r="T337" s="54"/>
      <c r="U337" s="54"/>
      <c r="V337" s="54"/>
      <c r="W337" s="54"/>
      <c r="X337" s="54"/>
      <c r="Y337" s="54"/>
      <c r="Z337" s="54"/>
      <c r="AA337" s="54"/>
    </row>
    <row r="338" spans="3:27" ht="12.75">
      <c r="C338" s="54"/>
      <c r="D338" s="54"/>
      <c r="E338" s="54"/>
      <c r="J338" s="54"/>
      <c r="K338" s="54"/>
      <c r="S338" s="54"/>
      <c r="T338" s="54"/>
      <c r="U338" s="54"/>
      <c r="V338" s="54"/>
      <c r="W338" s="54"/>
      <c r="X338" s="54"/>
      <c r="Y338" s="54"/>
      <c r="Z338" s="54"/>
      <c r="AA338" s="54"/>
    </row>
    <row r="339" spans="3:27" ht="12.75">
      <c r="C339" s="54"/>
      <c r="D339" s="54"/>
      <c r="E339" s="54"/>
      <c r="J339" s="54"/>
      <c r="K339" s="54"/>
      <c r="S339" s="54"/>
      <c r="T339" s="54"/>
      <c r="U339" s="54"/>
      <c r="V339" s="54"/>
      <c r="W339" s="54"/>
      <c r="X339" s="54"/>
      <c r="Y339" s="54"/>
      <c r="Z339" s="54"/>
      <c r="AA339" s="54"/>
    </row>
    <row r="340" spans="3:27" ht="12.75">
      <c r="C340" s="54"/>
      <c r="D340" s="54"/>
      <c r="E340" s="54"/>
      <c r="J340" s="54"/>
      <c r="K340" s="54"/>
      <c r="S340" s="54"/>
      <c r="T340" s="54"/>
      <c r="U340" s="54"/>
      <c r="V340" s="54"/>
      <c r="W340" s="54"/>
      <c r="X340" s="54"/>
      <c r="Y340" s="54"/>
      <c r="Z340" s="54"/>
      <c r="AA340" s="54"/>
    </row>
    <row r="341" spans="3:27" ht="12.75">
      <c r="C341" s="54"/>
      <c r="D341" s="54"/>
      <c r="E341" s="54"/>
      <c r="J341" s="54"/>
      <c r="K341" s="54"/>
      <c r="S341" s="54"/>
      <c r="T341" s="54"/>
      <c r="U341" s="54"/>
      <c r="V341" s="54"/>
      <c r="W341" s="54"/>
      <c r="X341" s="54"/>
      <c r="Y341" s="54"/>
      <c r="Z341" s="54"/>
      <c r="AA341" s="54"/>
    </row>
    <row r="342" spans="3:27" ht="12.75">
      <c r="C342" s="54"/>
      <c r="D342" s="54"/>
      <c r="E342" s="54"/>
      <c r="J342" s="54"/>
      <c r="K342" s="54"/>
      <c r="S342" s="54"/>
      <c r="T342" s="54"/>
      <c r="U342" s="54"/>
      <c r="V342" s="54"/>
      <c r="W342" s="54"/>
      <c r="X342" s="54"/>
      <c r="Y342" s="54"/>
      <c r="Z342" s="54"/>
      <c r="AA342" s="54"/>
    </row>
    <row r="343" spans="3:27" ht="12.75">
      <c r="C343" s="54"/>
      <c r="D343" s="54"/>
      <c r="E343" s="54"/>
      <c r="J343" s="54"/>
      <c r="K343" s="54"/>
      <c r="S343" s="54"/>
      <c r="T343" s="54"/>
      <c r="U343" s="54"/>
      <c r="V343" s="54"/>
      <c r="W343" s="54"/>
      <c r="X343" s="54"/>
      <c r="Y343" s="54"/>
      <c r="Z343" s="54"/>
      <c r="AA343" s="54"/>
    </row>
    <row r="344" spans="3:27" ht="12.75">
      <c r="C344" s="54"/>
      <c r="D344" s="54"/>
      <c r="E344" s="54"/>
      <c r="J344" s="54"/>
      <c r="K344" s="54"/>
      <c r="S344" s="54"/>
      <c r="T344" s="54"/>
      <c r="U344" s="54"/>
      <c r="V344" s="54"/>
      <c r="W344" s="54"/>
      <c r="X344" s="54"/>
      <c r="Y344" s="54"/>
      <c r="Z344" s="54"/>
      <c r="AA344" s="54"/>
    </row>
    <row r="345" spans="3:27" ht="12.75">
      <c r="C345" s="54"/>
      <c r="D345" s="54"/>
      <c r="E345" s="54"/>
      <c r="J345" s="54"/>
      <c r="K345" s="54"/>
      <c r="S345" s="54"/>
      <c r="T345" s="54"/>
      <c r="U345" s="54"/>
      <c r="V345" s="54"/>
      <c r="W345" s="54"/>
      <c r="X345" s="54"/>
      <c r="Y345" s="54"/>
      <c r="Z345" s="54"/>
      <c r="AA345" s="54"/>
    </row>
    <row r="346" spans="3:27" ht="12.75">
      <c r="C346" s="54"/>
      <c r="D346" s="54"/>
      <c r="E346" s="54"/>
      <c r="J346" s="54"/>
      <c r="K346" s="54"/>
      <c r="S346" s="54"/>
      <c r="T346" s="54"/>
      <c r="U346" s="54"/>
      <c r="V346" s="54"/>
      <c r="W346" s="54"/>
      <c r="X346" s="54"/>
      <c r="Y346" s="54"/>
      <c r="Z346" s="54"/>
      <c r="AA346" s="54"/>
    </row>
    <row r="347" spans="3:27" ht="12.75">
      <c r="C347" s="54"/>
      <c r="D347" s="54"/>
      <c r="E347" s="54"/>
      <c r="J347" s="54"/>
      <c r="K347" s="54"/>
      <c r="S347" s="54"/>
      <c r="T347" s="54"/>
      <c r="U347" s="54"/>
      <c r="V347" s="54"/>
      <c r="W347" s="54"/>
      <c r="X347" s="54"/>
      <c r="Y347" s="54"/>
      <c r="Z347" s="54"/>
      <c r="AA347" s="54"/>
    </row>
    <row r="348" spans="3:27" ht="12.75">
      <c r="C348" s="54"/>
      <c r="D348" s="54"/>
      <c r="E348" s="54"/>
      <c r="J348" s="54"/>
      <c r="K348" s="54"/>
      <c r="S348" s="54"/>
      <c r="T348" s="54"/>
      <c r="U348" s="54"/>
      <c r="V348" s="54"/>
      <c r="W348" s="54"/>
      <c r="X348" s="54"/>
      <c r="Y348" s="54"/>
      <c r="Z348" s="54"/>
      <c r="AA348" s="54"/>
    </row>
    <row r="349" spans="3:27" ht="12.75">
      <c r="C349" s="54"/>
      <c r="D349" s="54"/>
      <c r="E349" s="54"/>
      <c r="J349" s="54"/>
      <c r="K349" s="54"/>
      <c r="S349" s="54"/>
      <c r="T349" s="54"/>
      <c r="U349" s="54"/>
      <c r="V349" s="54"/>
      <c r="W349" s="54"/>
      <c r="X349" s="54"/>
      <c r="Y349" s="54"/>
      <c r="Z349" s="54"/>
      <c r="AA349" s="54"/>
    </row>
    <row r="350" spans="3:27" ht="12.75">
      <c r="C350" s="54"/>
      <c r="D350" s="54"/>
      <c r="E350" s="54"/>
      <c r="J350" s="54"/>
      <c r="K350" s="54"/>
      <c r="S350" s="54"/>
      <c r="T350" s="54"/>
      <c r="U350" s="54"/>
      <c r="V350" s="54"/>
      <c r="W350" s="54"/>
      <c r="X350" s="54"/>
      <c r="Y350" s="54"/>
      <c r="Z350" s="54"/>
      <c r="AA350" s="54"/>
    </row>
    <row r="351" spans="3:27" ht="12.75">
      <c r="C351" s="54"/>
      <c r="D351" s="54"/>
      <c r="E351" s="54"/>
      <c r="J351" s="54"/>
      <c r="K351" s="54"/>
      <c r="S351" s="54"/>
      <c r="T351" s="54"/>
      <c r="U351" s="54"/>
      <c r="V351" s="54"/>
      <c r="W351" s="54"/>
      <c r="X351" s="54"/>
      <c r="Y351" s="54"/>
      <c r="Z351" s="54"/>
      <c r="AA351" s="54"/>
    </row>
    <row r="352" spans="3:27" ht="12.75">
      <c r="C352" s="54"/>
      <c r="D352" s="54"/>
      <c r="E352" s="54"/>
      <c r="J352" s="54"/>
      <c r="K352" s="54"/>
      <c r="S352" s="54"/>
      <c r="T352" s="54"/>
      <c r="U352" s="54"/>
      <c r="V352" s="54"/>
      <c r="W352" s="54"/>
      <c r="X352" s="54"/>
      <c r="Y352" s="54"/>
      <c r="Z352" s="54"/>
      <c r="AA352" s="54"/>
    </row>
    <row r="353" spans="3:27" ht="12.75">
      <c r="C353" s="54"/>
      <c r="D353" s="54"/>
      <c r="E353" s="54"/>
      <c r="J353" s="54"/>
      <c r="K353" s="54"/>
      <c r="S353" s="54"/>
      <c r="T353" s="54"/>
      <c r="U353" s="54"/>
      <c r="V353" s="54"/>
      <c r="W353" s="54"/>
      <c r="X353" s="54"/>
      <c r="Y353" s="54"/>
      <c r="Z353" s="54"/>
      <c r="AA353" s="54"/>
    </row>
    <row r="354" spans="3:27" ht="12.75">
      <c r="C354" s="54"/>
      <c r="D354" s="54"/>
      <c r="E354" s="54"/>
      <c r="J354" s="54"/>
      <c r="K354" s="54"/>
      <c r="S354" s="54"/>
      <c r="T354" s="54"/>
      <c r="U354" s="54"/>
      <c r="V354" s="54"/>
      <c r="W354" s="54"/>
      <c r="X354" s="54"/>
      <c r="Y354" s="54"/>
      <c r="Z354" s="54"/>
      <c r="AA354" s="54"/>
    </row>
    <row r="355" spans="3:27" ht="12.75">
      <c r="C355" s="54"/>
      <c r="D355" s="54"/>
      <c r="E355" s="54"/>
      <c r="J355" s="54"/>
      <c r="K355" s="54"/>
      <c r="S355" s="54"/>
      <c r="T355" s="54"/>
      <c r="U355" s="54"/>
      <c r="V355" s="54"/>
      <c r="W355" s="54"/>
      <c r="X355" s="54"/>
      <c r="Y355" s="54"/>
      <c r="Z355" s="54"/>
      <c r="AA355" s="54"/>
    </row>
    <row r="356" spans="3:27" ht="12.75">
      <c r="C356" s="54"/>
      <c r="D356" s="54"/>
      <c r="E356" s="54"/>
      <c r="J356" s="54"/>
      <c r="K356" s="54"/>
      <c r="S356" s="54"/>
      <c r="T356" s="54"/>
      <c r="U356" s="54"/>
      <c r="V356" s="54"/>
      <c r="W356" s="54"/>
      <c r="X356" s="54"/>
      <c r="Y356" s="54"/>
      <c r="Z356" s="54"/>
      <c r="AA356" s="54"/>
    </row>
    <row r="357" spans="3:27" ht="12.75">
      <c r="C357" s="54"/>
      <c r="D357" s="54"/>
      <c r="E357" s="54"/>
      <c r="J357" s="54"/>
      <c r="K357" s="54"/>
      <c r="S357" s="54"/>
      <c r="T357" s="54"/>
      <c r="U357" s="54"/>
      <c r="V357" s="54"/>
      <c r="W357" s="54"/>
      <c r="X357" s="54"/>
      <c r="Y357" s="54"/>
      <c r="Z357" s="54"/>
      <c r="AA357" s="54"/>
    </row>
    <row r="358" spans="3:27" ht="12.75">
      <c r="C358" s="54"/>
      <c r="D358" s="54"/>
      <c r="E358" s="54"/>
      <c r="J358" s="54"/>
      <c r="K358" s="54"/>
      <c r="S358" s="54"/>
      <c r="T358" s="54"/>
      <c r="U358" s="54"/>
      <c r="V358" s="54"/>
      <c r="W358" s="54"/>
      <c r="X358" s="54"/>
      <c r="Y358" s="54"/>
      <c r="Z358" s="54"/>
      <c r="AA358" s="54"/>
    </row>
    <row r="359" spans="3:27" ht="12.75">
      <c r="C359" s="54"/>
      <c r="D359" s="54"/>
      <c r="E359" s="54"/>
      <c r="J359" s="54"/>
      <c r="K359" s="54"/>
      <c r="S359" s="54"/>
      <c r="T359" s="54"/>
      <c r="U359" s="54"/>
      <c r="V359" s="54"/>
      <c r="W359" s="54"/>
      <c r="X359" s="54"/>
      <c r="Y359" s="54"/>
      <c r="Z359" s="54"/>
      <c r="AA359" s="54"/>
    </row>
    <row r="360" spans="3:27" ht="12.75">
      <c r="C360" s="54"/>
      <c r="D360" s="54"/>
      <c r="E360" s="54"/>
      <c r="J360" s="54"/>
      <c r="K360" s="54"/>
      <c r="S360" s="54"/>
      <c r="T360" s="54"/>
      <c r="U360" s="54"/>
      <c r="V360" s="54"/>
      <c r="W360" s="54"/>
      <c r="X360" s="54"/>
      <c r="Y360" s="54"/>
      <c r="Z360" s="54"/>
      <c r="AA360" s="54"/>
    </row>
    <row r="361" spans="3:27" ht="12.75">
      <c r="C361" s="54"/>
      <c r="D361" s="54"/>
      <c r="E361" s="54"/>
      <c r="J361" s="54"/>
      <c r="K361" s="54"/>
      <c r="S361" s="54"/>
      <c r="T361" s="54"/>
      <c r="U361" s="54"/>
      <c r="V361" s="54"/>
      <c r="W361" s="54"/>
      <c r="X361" s="54"/>
      <c r="Y361" s="54"/>
      <c r="Z361" s="54"/>
      <c r="AA361" s="54"/>
    </row>
    <row r="362" spans="3:27" ht="12.75">
      <c r="C362" s="54"/>
      <c r="D362" s="54"/>
      <c r="E362" s="54"/>
      <c r="J362" s="54"/>
      <c r="K362" s="54"/>
      <c r="S362" s="54"/>
      <c r="T362" s="54"/>
      <c r="U362" s="54"/>
      <c r="V362" s="54"/>
      <c r="W362" s="54"/>
      <c r="X362" s="54"/>
      <c r="Y362" s="54"/>
      <c r="Z362" s="54"/>
      <c r="AA362" s="54"/>
    </row>
    <row r="363" spans="3:27" ht="12.75">
      <c r="C363" s="54"/>
      <c r="D363" s="54"/>
      <c r="E363" s="54"/>
      <c r="J363" s="54"/>
      <c r="K363" s="54"/>
      <c r="S363" s="54"/>
      <c r="T363" s="54"/>
      <c r="U363" s="54"/>
      <c r="V363" s="54"/>
      <c r="W363" s="54"/>
      <c r="X363" s="54"/>
      <c r="Y363" s="54"/>
      <c r="Z363" s="54"/>
      <c r="AA363" s="54"/>
    </row>
    <row r="364" spans="3:27" ht="12.75">
      <c r="C364" s="54"/>
      <c r="D364" s="54"/>
      <c r="E364" s="54"/>
      <c r="J364" s="54"/>
      <c r="K364" s="54"/>
      <c r="S364" s="54"/>
      <c r="T364" s="54"/>
      <c r="U364" s="54"/>
      <c r="V364" s="54"/>
      <c r="W364" s="54"/>
      <c r="X364" s="54"/>
      <c r="Y364" s="54"/>
      <c r="Z364" s="54"/>
      <c r="AA364" s="54"/>
    </row>
    <row r="365" spans="3:27" ht="12.75">
      <c r="C365" s="54"/>
      <c r="D365" s="54"/>
      <c r="E365" s="54"/>
      <c r="J365" s="54"/>
      <c r="K365" s="54"/>
      <c r="S365" s="54"/>
      <c r="T365" s="54"/>
      <c r="U365" s="54"/>
      <c r="V365" s="54"/>
      <c r="W365" s="54"/>
      <c r="X365" s="54"/>
      <c r="Y365" s="54"/>
      <c r="Z365" s="54"/>
      <c r="AA365" s="54"/>
    </row>
    <row r="366" spans="3:27" ht="12.75">
      <c r="C366" s="54"/>
      <c r="D366" s="54"/>
      <c r="E366" s="54"/>
      <c r="J366" s="54"/>
      <c r="K366" s="54"/>
      <c r="S366" s="54"/>
      <c r="T366" s="54"/>
      <c r="U366" s="54"/>
      <c r="V366" s="54"/>
      <c r="W366" s="54"/>
      <c r="X366" s="54"/>
      <c r="Y366" s="54"/>
      <c r="Z366" s="54"/>
      <c r="AA366" s="54"/>
    </row>
    <row r="367" spans="3:27" ht="12.75">
      <c r="C367" s="54"/>
      <c r="D367" s="54"/>
      <c r="E367" s="54"/>
      <c r="J367" s="54"/>
      <c r="K367" s="54"/>
      <c r="S367" s="54"/>
      <c r="T367" s="54"/>
      <c r="U367" s="54"/>
      <c r="V367" s="54"/>
      <c r="W367" s="54"/>
      <c r="X367" s="54"/>
      <c r="Y367" s="54"/>
      <c r="Z367" s="54"/>
      <c r="AA367" s="54"/>
    </row>
    <row r="368" spans="3:27" ht="12.75">
      <c r="C368" s="54"/>
      <c r="D368" s="54"/>
      <c r="E368" s="54"/>
      <c r="J368" s="54"/>
      <c r="K368" s="54"/>
      <c r="S368" s="54"/>
      <c r="T368" s="54"/>
      <c r="U368" s="54"/>
      <c r="V368" s="54"/>
      <c r="W368" s="54"/>
      <c r="X368" s="54"/>
      <c r="Y368" s="54"/>
      <c r="Z368" s="54"/>
      <c r="AA368" s="54"/>
    </row>
    <row r="369" spans="3:27" ht="12.75">
      <c r="C369" s="54"/>
      <c r="D369" s="54"/>
      <c r="E369" s="54"/>
      <c r="J369" s="54"/>
      <c r="K369" s="54"/>
      <c r="S369" s="54"/>
      <c r="T369" s="54"/>
      <c r="U369" s="54"/>
      <c r="V369" s="54"/>
      <c r="W369" s="54"/>
      <c r="X369" s="54"/>
      <c r="Y369" s="54"/>
      <c r="Z369" s="54"/>
      <c r="AA369" s="54"/>
    </row>
    <row r="370" spans="3:27" ht="12.75">
      <c r="C370" s="54"/>
      <c r="D370" s="54"/>
      <c r="E370" s="54"/>
      <c r="J370" s="54"/>
      <c r="K370" s="54"/>
      <c r="S370" s="54"/>
      <c r="T370" s="54"/>
      <c r="U370" s="54"/>
      <c r="V370" s="54"/>
      <c r="W370" s="54"/>
      <c r="X370" s="54"/>
      <c r="Y370" s="54"/>
      <c r="Z370" s="54"/>
      <c r="AA370" s="54"/>
    </row>
    <row r="371" spans="3:27" ht="12.75">
      <c r="C371" s="54"/>
      <c r="D371" s="54"/>
      <c r="E371" s="54"/>
      <c r="J371" s="54"/>
      <c r="K371" s="54"/>
      <c r="S371" s="54"/>
      <c r="T371" s="54"/>
      <c r="U371" s="54"/>
      <c r="V371" s="54"/>
      <c r="W371" s="54"/>
      <c r="X371" s="54"/>
      <c r="Y371" s="54"/>
      <c r="Z371" s="54"/>
      <c r="AA371" s="54"/>
    </row>
    <row r="372" spans="3:27" ht="12.75">
      <c r="C372" s="54"/>
      <c r="D372" s="54"/>
      <c r="E372" s="54"/>
      <c r="J372" s="54"/>
      <c r="K372" s="54"/>
      <c r="S372" s="54"/>
      <c r="T372" s="54"/>
      <c r="U372" s="54"/>
      <c r="V372" s="54"/>
      <c r="W372" s="54"/>
      <c r="X372" s="54"/>
      <c r="Y372" s="54"/>
      <c r="Z372" s="54"/>
      <c r="AA372" s="54"/>
    </row>
    <row r="373" spans="3:27" ht="12.75">
      <c r="C373" s="54"/>
      <c r="D373" s="54"/>
      <c r="E373" s="54"/>
      <c r="J373" s="54"/>
      <c r="K373" s="54"/>
      <c r="S373" s="54"/>
      <c r="T373" s="54"/>
      <c r="U373" s="54"/>
      <c r="V373" s="54"/>
      <c r="W373" s="54"/>
      <c r="X373" s="54"/>
      <c r="Y373" s="54"/>
      <c r="Z373" s="54"/>
      <c r="AA373" s="54"/>
    </row>
    <row r="374" spans="3:27" ht="12.75">
      <c r="C374" s="54"/>
      <c r="D374" s="54"/>
      <c r="E374" s="54"/>
      <c r="J374" s="54"/>
      <c r="K374" s="54"/>
      <c r="S374" s="54"/>
      <c r="T374" s="54"/>
      <c r="U374" s="54"/>
      <c r="V374" s="54"/>
      <c r="W374" s="54"/>
      <c r="X374" s="54"/>
      <c r="Y374" s="54"/>
      <c r="Z374" s="54"/>
      <c r="AA374" s="54"/>
    </row>
    <row r="375" spans="3:27" ht="12.75">
      <c r="C375" s="54"/>
      <c r="D375" s="54"/>
      <c r="E375" s="54"/>
      <c r="J375" s="54"/>
      <c r="K375" s="54"/>
      <c r="S375" s="54"/>
      <c r="T375" s="54"/>
      <c r="U375" s="54"/>
      <c r="V375" s="54"/>
      <c r="W375" s="54"/>
      <c r="X375" s="54"/>
      <c r="Y375" s="54"/>
      <c r="Z375" s="54"/>
      <c r="AA375" s="54"/>
    </row>
    <row r="376" spans="3:27" ht="12.75">
      <c r="C376" s="54"/>
      <c r="D376" s="54"/>
      <c r="E376" s="54"/>
      <c r="J376" s="54"/>
      <c r="K376" s="54"/>
      <c r="S376" s="54"/>
      <c r="T376" s="54"/>
      <c r="U376" s="54"/>
      <c r="V376" s="54"/>
      <c r="W376" s="54"/>
      <c r="X376" s="54"/>
      <c r="Y376" s="54"/>
      <c r="Z376" s="54"/>
      <c r="AA376" s="54"/>
    </row>
    <row r="377" spans="3:27" ht="12.75">
      <c r="C377" s="54"/>
      <c r="D377" s="54"/>
      <c r="E377" s="54"/>
      <c r="J377" s="54"/>
      <c r="K377" s="54"/>
      <c r="S377" s="54"/>
      <c r="T377" s="54"/>
      <c r="U377" s="54"/>
      <c r="V377" s="54"/>
      <c r="W377" s="54"/>
      <c r="X377" s="54"/>
      <c r="Y377" s="54"/>
      <c r="Z377" s="54"/>
      <c r="AA377" s="54"/>
    </row>
    <row r="378" spans="3:27" ht="12.75">
      <c r="C378" s="54"/>
      <c r="D378" s="54"/>
      <c r="E378" s="54"/>
      <c r="J378" s="54"/>
      <c r="K378" s="54"/>
      <c r="S378" s="54"/>
      <c r="T378" s="54"/>
      <c r="U378" s="54"/>
      <c r="V378" s="54"/>
      <c r="W378" s="54"/>
      <c r="X378" s="54"/>
      <c r="Y378" s="54"/>
      <c r="Z378" s="54"/>
      <c r="AA378" s="54"/>
    </row>
    <row r="379" spans="3:27" ht="12.75">
      <c r="C379" s="54"/>
      <c r="D379" s="54"/>
      <c r="E379" s="54"/>
      <c r="J379" s="54"/>
      <c r="K379" s="54"/>
      <c r="S379" s="54"/>
      <c r="T379" s="54"/>
      <c r="U379" s="54"/>
      <c r="V379" s="54"/>
      <c r="W379" s="54"/>
      <c r="X379" s="54"/>
      <c r="Y379" s="54"/>
      <c r="Z379" s="54"/>
      <c r="AA379" s="54"/>
    </row>
    <row r="380" spans="3:27" ht="12.75">
      <c r="C380" s="54"/>
      <c r="D380" s="54"/>
      <c r="E380" s="54"/>
      <c r="J380" s="54"/>
      <c r="K380" s="54"/>
      <c r="S380" s="54"/>
      <c r="T380" s="54"/>
      <c r="U380" s="54"/>
      <c r="V380" s="54"/>
      <c r="W380" s="54"/>
      <c r="X380" s="54"/>
      <c r="Y380" s="54"/>
      <c r="Z380" s="54"/>
      <c r="AA380" s="54"/>
    </row>
    <row r="381" spans="3:27" ht="12.75">
      <c r="C381" s="54"/>
      <c r="D381" s="54"/>
      <c r="E381" s="54"/>
      <c r="J381" s="54"/>
      <c r="K381" s="54"/>
      <c r="S381" s="54"/>
      <c r="T381" s="54"/>
      <c r="U381" s="54"/>
      <c r="V381" s="54"/>
      <c r="W381" s="54"/>
      <c r="X381" s="54"/>
      <c r="Y381" s="54"/>
      <c r="Z381" s="54"/>
      <c r="AA381" s="54"/>
    </row>
    <row r="382" spans="3:27" ht="12.75">
      <c r="C382" s="54"/>
      <c r="D382" s="54"/>
      <c r="E382" s="54"/>
      <c r="J382" s="54"/>
      <c r="K382" s="54"/>
      <c r="S382" s="54"/>
      <c r="T382" s="54"/>
      <c r="U382" s="54"/>
      <c r="V382" s="54"/>
      <c r="W382" s="54"/>
      <c r="X382" s="54"/>
      <c r="Y382" s="54"/>
      <c r="Z382" s="54"/>
      <c r="AA382" s="54"/>
    </row>
    <row r="383" spans="3:27" ht="12.75">
      <c r="C383" s="54"/>
      <c r="D383" s="54"/>
      <c r="E383" s="54"/>
      <c r="J383" s="54"/>
      <c r="K383" s="54"/>
      <c r="S383" s="54"/>
      <c r="T383" s="54"/>
      <c r="U383" s="54"/>
      <c r="V383" s="54"/>
      <c r="W383" s="54"/>
      <c r="X383" s="54"/>
      <c r="Y383" s="54"/>
      <c r="Z383" s="54"/>
      <c r="AA383" s="54"/>
    </row>
    <row r="384" spans="3:27" ht="12.75">
      <c r="C384" s="54"/>
      <c r="D384" s="54"/>
      <c r="E384" s="54"/>
      <c r="J384" s="54"/>
      <c r="K384" s="54"/>
      <c r="S384" s="54"/>
      <c r="T384" s="54"/>
      <c r="U384" s="54"/>
      <c r="V384" s="54"/>
      <c r="W384" s="54"/>
      <c r="X384" s="54"/>
      <c r="Y384" s="54"/>
      <c r="Z384" s="54"/>
      <c r="AA384" s="54"/>
    </row>
    <row r="385" spans="3:27" ht="12.75">
      <c r="C385" s="54"/>
      <c r="D385" s="54"/>
      <c r="E385" s="54"/>
      <c r="J385" s="54"/>
      <c r="K385" s="54"/>
      <c r="S385" s="54"/>
      <c r="T385" s="54"/>
      <c r="U385" s="54"/>
      <c r="V385" s="54"/>
      <c r="W385" s="54"/>
      <c r="X385" s="54"/>
      <c r="Y385" s="54"/>
      <c r="Z385" s="54"/>
      <c r="AA385" s="54"/>
    </row>
    <row r="386" spans="3:27" ht="12.75">
      <c r="C386" s="54"/>
      <c r="D386" s="54"/>
      <c r="E386" s="54"/>
      <c r="J386" s="54"/>
      <c r="K386" s="54"/>
      <c r="S386" s="54"/>
      <c r="T386" s="54"/>
      <c r="U386" s="54"/>
      <c r="V386" s="54"/>
      <c r="W386" s="54"/>
      <c r="X386" s="54"/>
      <c r="Y386" s="54"/>
      <c r="Z386" s="54"/>
      <c r="AA386" s="54"/>
    </row>
    <row r="387" spans="3:27" ht="12.75">
      <c r="C387" s="54"/>
      <c r="D387" s="54"/>
      <c r="E387" s="54"/>
      <c r="J387" s="54"/>
      <c r="K387" s="54"/>
      <c r="S387" s="54"/>
      <c r="T387" s="54"/>
      <c r="U387" s="54"/>
      <c r="V387" s="54"/>
      <c r="W387" s="54"/>
      <c r="X387" s="54"/>
      <c r="Y387" s="54"/>
      <c r="Z387" s="54"/>
      <c r="AA387" s="54"/>
    </row>
    <row r="388" spans="3:27" ht="12.75">
      <c r="C388" s="54"/>
      <c r="D388" s="54"/>
      <c r="E388" s="54"/>
      <c r="J388" s="54"/>
      <c r="K388" s="54"/>
      <c r="S388" s="54"/>
      <c r="T388" s="54"/>
      <c r="U388" s="54"/>
      <c r="V388" s="54"/>
      <c r="W388" s="54"/>
      <c r="X388" s="54"/>
      <c r="Y388" s="54"/>
      <c r="Z388" s="54"/>
      <c r="AA388" s="54"/>
    </row>
    <row r="389" spans="3:27" ht="12.75">
      <c r="C389" s="54"/>
      <c r="D389" s="54"/>
      <c r="E389" s="54"/>
      <c r="J389" s="54"/>
      <c r="K389" s="54"/>
      <c r="S389" s="54"/>
      <c r="T389" s="54"/>
      <c r="U389" s="54"/>
      <c r="V389" s="54"/>
      <c r="W389" s="54"/>
      <c r="X389" s="54"/>
      <c r="Y389" s="54"/>
      <c r="Z389" s="54"/>
      <c r="AA389" s="54"/>
    </row>
    <row r="390" spans="3:27" ht="12.75">
      <c r="C390" s="54"/>
      <c r="D390" s="54"/>
      <c r="E390" s="54"/>
      <c r="J390" s="54"/>
      <c r="K390" s="54"/>
      <c r="S390" s="54"/>
      <c r="T390" s="54"/>
      <c r="U390" s="54"/>
      <c r="V390" s="54"/>
      <c r="W390" s="54"/>
      <c r="X390" s="54"/>
      <c r="Y390" s="54"/>
      <c r="Z390" s="54"/>
      <c r="AA390" s="54"/>
    </row>
    <row r="391" spans="3:27" ht="12.75">
      <c r="C391" s="54"/>
      <c r="D391" s="54"/>
      <c r="E391" s="54"/>
      <c r="J391" s="54"/>
      <c r="K391" s="54"/>
      <c r="S391" s="54"/>
      <c r="T391" s="54"/>
      <c r="U391" s="54"/>
      <c r="V391" s="54"/>
      <c r="W391" s="54"/>
      <c r="X391" s="54"/>
      <c r="Y391" s="54"/>
      <c r="Z391" s="54"/>
      <c r="AA391" s="54"/>
    </row>
    <row r="392" spans="3:27" ht="12.75">
      <c r="C392" s="54"/>
      <c r="D392" s="54"/>
      <c r="E392" s="54"/>
      <c r="J392" s="54"/>
      <c r="K392" s="54"/>
      <c r="S392" s="54"/>
      <c r="T392" s="54"/>
      <c r="U392" s="54"/>
      <c r="V392" s="54"/>
      <c r="W392" s="54"/>
      <c r="X392" s="54"/>
      <c r="Y392" s="54"/>
      <c r="Z392" s="54"/>
      <c r="AA392" s="54"/>
    </row>
    <row r="393" spans="3:27" ht="12.75">
      <c r="C393" s="54"/>
      <c r="D393" s="54"/>
      <c r="E393" s="54"/>
      <c r="J393" s="54"/>
      <c r="K393" s="54"/>
      <c r="S393" s="54"/>
      <c r="T393" s="54"/>
      <c r="U393" s="54"/>
      <c r="V393" s="54"/>
      <c r="W393" s="54"/>
      <c r="X393" s="54"/>
      <c r="Y393" s="54"/>
      <c r="Z393" s="54"/>
      <c r="AA393" s="54"/>
    </row>
    <row r="394" spans="3:27" ht="12.75">
      <c r="C394" s="54"/>
      <c r="D394" s="54"/>
      <c r="E394" s="54"/>
      <c r="J394" s="54"/>
      <c r="K394" s="54"/>
      <c r="S394" s="54"/>
      <c r="T394" s="54"/>
      <c r="U394" s="54"/>
      <c r="V394" s="54"/>
      <c r="W394" s="54"/>
      <c r="X394" s="54"/>
      <c r="Y394" s="54"/>
      <c r="Z394" s="54"/>
      <c r="AA394" s="54"/>
    </row>
    <row r="395" spans="3:27" ht="12.75">
      <c r="C395" s="54"/>
      <c r="D395" s="54"/>
      <c r="E395" s="54"/>
      <c r="J395" s="54"/>
      <c r="K395" s="54"/>
      <c r="S395" s="54"/>
      <c r="T395" s="54"/>
      <c r="U395" s="54"/>
      <c r="V395" s="54"/>
      <c r="W395" s="54"/>
      <c r="X395" s="54"/>
      <c r="Y395" s="54"/>
      <c r="Z395" s="54"/>
      <c r="AA395" s="54"/>
    </row>
    <row r="396" spans="3:27" ht="12.75">
      <c r="C396" s="54"/>
      <c r="D396" s="54"/>
      <c r="E396" s="54"/>
      <c r="J396" s="54"/>
      <c r="K396" s="54"/>
      <c r="S396" s="54"/>
      <c r="T396" s="54"/>
      <c r="U396" s="54"/>
      <c r="V396" s="54"/>
      <c r="W396" s="54"/>
      <c r="X396" s="54"/>
      <c r="Y396" s="54"/>
      <c r="Z396" s="54"/>
      <c r="AA396" s="54"/>
    </row>
    <row r="397" spans="3:27" ht="12.75">
      <c r="C397" s="54"/>
      <c r="D397" s="54"/>
      <c r="E397" s="54"/>
      <c r="J397" s="54"/>
      <c r="K397" s="54"/>
      <c r="S397" s="54"/>
      <c r="T397" s="54"/>
      <c r="U397" s="54"/>
      <c r="V397" s="54"/>
      <c r="W397" s="54"/>
      <c r="X397" s="54"/>
      <c r="Y397" s="54"/>
      <c r="Z397" s="54"/>
      <c r="AA397" s="54"/>
    </row>
    <row r="398" spans="3:27" ht="12.75">
      <c r="C398" s="54"/>
      <c r="D398" s="54"/>
      <c r="E398" s="54"/>
      <c r="J398" s="54"/>
      <c r="K398" s="54"/>
      <c r="S398" s="54"/>
      <c r="T398" s="54"/>
      <c r="U398" s="54"/>
      <c r="V398" s="54"/>
      <c r="W398" s="54"/>
      <c r="X398" s="54"/>
      <c r="Y398" s="54"/>
      <c r="Z398" s="54"/>
      <c r="AA398" s="54"/>
    </row>
    <row r="399" spans="3:27" ht="12.75">
      <c r="C399" s="54"/>
      <c r="D399" s="54"/>
      <c r="E399" s="54"/>
      <c r="J399" s="54"/>
      <c r="K399" s="54"/>
      <c r="S399" s="54"/>
      <c r="T399" s="54"/>
      <c r="U399" s="54"/>
      <c r="V399" s="54"/>
      <c r="W399" s="54"/>
      <c r="X399" s="54"/>
      <c r="Y399" s="54"/>
      <c r="Z399" s="54"/>
      <c r="AA399" s="54"/>
    </row>
    <row r="400" spans="3:27" ht="12.75">
      <c r="C400" s="54"/>
      <c r="D400" s="54"/>
      <c r="E400" s="54"/>
      <c r="J400" s="54"/>
      <c r="K400" s="54"/>
      <c r="S400" s="54"/>
      <c r="T400" s="54"/>
      <c r="U400" s="54"/>
      <c r="V400" s="54"/>
      <c r="W400" s="54"/>
      <c r="X400" s="54"/>
      <c r="Y400" s="54"/>
      <c r="Z400" s="54"/>
      <c r="AA400" s="54"/>
    </row>
    <row r="401" spans="3:27" ht="12.75">
      <c r="C401" s="54"/>
      <c r="D401" s="54"/>
      <c r="E401" s="54"/>
      <c r="J401" s="54"/>
      <c r="K401" s="54"/>
      <c r="S401" s="54"/>
      <c r="T401" s="54"/>
      <c r="U401" s="54"/>
      <c r="V401" s="54"/>
      <c r="W401" s="54"/>
      <c r="X401" s="54"/>
      <c r="Y401" s="54"/>
      <c r="Z401" s="54"/>
      <c r="AA401" s="54"/>
    </row>
    <row r="402" spans="3:27" ht="12.75">
      <c r="C402" s="54"/>
      <c r="D402" s="54"/>
      <c r="E402" s="54"/>
      <c r="J402" s="54"/>
      <c r="K402" s="54"/>
      <c r="S402" s="54"/>
      <c r="T402" s="54"/>
      <c r="U402" s="54"/>
      <c r="V402" s="54"/>
      <c r="W402" s="54"/>
      <c r="X402" s="54"/>
      <c r="Y402" s="54"/>
      <c r="Z402" s="54"/>
      <c r="AA402" s="54"/>
    </row>
    <row r="403" spans="3:27" ht="12.75">
      <c r="C403" s="54"/>
      <c r="D403" s="54"/>
      <c r="E403" s="54"/>
      <c r="J403" s="54"/>
      <c r="K403" s="54"/>
      <c r="S403" s="54"/>
      <c r="T403" s="54"/>
      <c r="U403" s="54"/>
      <c r="V403" s="54"/>
      <c r="W403" s="54"/>
      <c r="X403" s="54"/>
      <c r="Y403" s="54"/>
      <c r="Z403" s="54"/>
      <c r="AA403" s="54"/>
    </row>
    <row r="404" spans="3:27" ht="12.75">
      <c r="C404" s="54"/>
      <c r="D404" s="54"/>
      <c r="E404" s="54"/>
      <c r="J404" s="54"/>
      <c r="K404" s="54"/>
      <c r="S404" s="54"/>
      <c r="T404" s="54"/>
      <c r="U404" s="54"/>
      <c r="V404" s="54"/>
      <c r="W404" s="54"/>
      <c r="X404" s="54"/>
      <c r="Y404" s="54"/>
      <c r="Z404" s="54"/>
      <c r="AA404" s="54"/>
    </row>
    <row r="405" spans="3:27" ht="12.75">
      <c r="C405" s="54"/>
      <c r="D405" s="54"/>
      <c r="E405" s="54"/>
      <c r="J405" s="54"/>
      <c r="K405" s="54"/>
      <c r="S405" s="54"/>
      <c r="T405" s="54"/>
      <c r="U405" s="54"/>
      <c r="V405" s="54"/>
      <c r="W405" s="54"/>
      <c r="X405" s="54"/>
      <c r="Y405" s="54"/>
      <c r="Z405" s="54"/>
      <c r="AA405" s="54"/>
    </row>
    <row r="406" spans="3:27" ht="12.75">
      <c r="C406" s="54"/>
      <c r="D406" s="54"/>
      <c r="E406" s="54"/>
      <c r="J406" s="54"/>
      <c r="K406" s="54"/>
      <c r="S406" s="54"/>
      <c r="T406" s="54"/>
      <c r="U406" s="54"/>
      <c r="V406" s="54"/>
      <c r="W406" s="54"/>
      <c r="X406" s="54"/>
      <c r="Y406" s="54"/>
      <c r="Z406" s="54"/>
      <c r="AA406" s="54"/>
    </row>
    <row r="407" spans="3:27" ht="12.75">
      <c r="C407" s="54"/>
      <c r="D407" s="54"/>
      <c r="E407" s="54"/>
      <c r="J407" s="54"/>
      <c r="K407" s="54"/>
      <c r="S407" s="54"/>
      <c r="T407" s="54"/>
      <c r="U407" s="54"/>
      <c r="V407" s="54"/>
      <c r="W407" s="54"/>
      <c r="X407" s="54"/>
      <c r="Y407" s="54"/>
      <c r="Z407" s="54"/>
      <c r="AA407" s="54"/>
    </row>
    <row r="408" spans="3:27" ht="12.75">
      <c r="C408" s="54"/>
      <c r="D408" s="54"/>
      <c r="E408" s="54"/>
      <c r="J408" s="54"/>
      <c r="K408" s="54"/>
      <c r="S408" s="54"/>
      <c r="T408" s="54"/>
      <c r="U408" s="54"/>
      <c r="V408" s="54"/>
      <c r="W408" s="54"/>
      <c r="X408" s="54"/>
      <c r="Y408" s="54"/>
      <c r="Z408" s="54"/>
      <c r="AA408" s="54"/>
    </row>
    <row r="409" spans="3:27" ht="12.75">
      <c r="C409" s="54"/>
      <c r="D409" s="54"/>
      <c r="E409" s="54"/>
      <c r="J409" s="54"/>
      <c r="K409" s="54"/>
      <c r="S409" s="54"/>
      <c r="T409" s="54"/>
      <c r="U409" s="54"/>
      <c r="V409" s="54"/>
      <c r="W409" s="54"/>
      <c r="X409" s="54"/>
      <c r="Y409" s="54"/>
      <c r="Z409" s="54"/>
      <c r="AA409" s="54"/>
    </row>
    <row r="410" spans="3:27" ht="12.75">
      <c r="C410" s="54"/>
      <c r="D410" s="54"/>
      <c r="E410" s="54"/>
      <c r="J410" s="54"/>
      <c r="K410" s="54"/>
      <c r="S410" s="54"/>
      <c r="T410" s="54"/>
      <c r="U410" s="54"/>
      <c r="V410" s="54"/>
      <c r="W410" s="54"/>
      <c r="X410" s="54"/>
      <c r="Y410" s="54"/>
      <c r="Z410" s="54"/>
      <c r="AA410" s="54"/>
    </row>
    <row r="411" spans="3:27" ht="12.75">
      <c r="C411" s="54"/>
      <c r="D411" s="54"/>
      <c r="E411" s="54"/>
      <c r="J411" s="54"/>
      <c r="K411" s="54"/>
      <c r="S411" s="54"/>
      <c r="T411" s="54"/>
      <c r="U411" s="54"/>
      <c r="V411" s="54"/>
      <c r="W411" s="54"/>
      <c r="X411" s="54"/>
      <c r="Y411" s="54"/>
      <c r="Z411" s="54"/>
      <c r="AA411" s="54"/>
    </row>
    <row r="412" spans="3:27" ht="12.75">
      <c r="C412" s="54"/>
      <c r="D412" s="54"/>
      <c r="E412" s="54"/>
      <c r="J412" s="54"/>
      <c r="K412" s="54"/>
      <c r="S412" s="54"/>
      <c r="T412" s="54"/>
      <c r="U412" s="54"/>
      <c r="V412" s="54"/>
      <c r="W412" s="54"/>
      <c r="X412" s="54"/>
      <c r="Y412" s="54"/>
      <c r="Z412" s="54"/>
      <c r="AA412" s="54"/>
    </row>
    <row r="413" spans="3:27" ht="12.75">
      <c r="C413" s="54"/>
      <c r="D413" s="54"/>
      <c r="E413" s="54"/>
      <c r="J413" s="54"/>
      <c r="K413" s="54"/>
      <c r="S413" s="54"/>
      <c r="T413" s="54"/>
      <c r="U413" s="54"/>
      <c r="V413" s="54"/>
      <c r="W413" s="54"/>
      <c r="X413" s="54"/>
      <c r="Y413" s="54"/>
      <c r="Z413" s="54"/>
      <c r="AA413" s="54"/>
    </row>
    <row r="414" spans="3:27" ht="12.75">
      <c r="C414" s="54"/>
      <c r="D414" s="54"/>
      <c r="E414" s="54"/>
      <c r="J414" s="54"/>
      <c r="K414" s="54"/>
      <c r="S414" s="54"/>
      <c r="T414" s="54"/>
      <c r="U414" s="54"/>
      <c r="V414" s="54"/>
      <c r="W414" s="54"/>
      <c r="X414" s="54"/>
      <c r="Y414" s="54"/>
      <c r="Z414" s="54"/>
      <c r="AA414" s="54"/>
    </row>
    <row r="415" spans="3:27" ht="12.75">
      <c r="C415" s="54"/>
      <c r="D415" s="54"/>
      <c r="E415" s="54"/>
      <c r="J415" s="54"/>
      <c r="K415" s="54"/>
      <c r="S415" s="54"/>
      <c r="T415" s="54"/>
      <c r="U415" s="54"/>
      <c r="V415" s="54"/>
      <c r="W415" s="54"/>
      <c r="X415" s="54"/>
      <c r="Y415" s="54"/>
      <c r="Z415" s="54"/>
      <c r="AA415" s="54"/>
    </row>
    <row r="416" spans="3:27" ht="12.75">
      <c r="C416" s="54"/>
      <c r="D416" s="54"/>
      <c r="E416" s="54"/>
      <c r="J416" s="54"/>
      <c r="K416" s="54"/>
      <c r="S416" s="54"/>
      <c r="T416" s="54"/>
      <c r="U416" s="54"/>
      <c r="V416" s="54"/>
      <c r="W416" s="54"/>
      <c r="X416" s="54"/>
      <c r="Y416" s="54"/>
      <c r="Z416" s="54"/>
      <c r="AA416" s="54"/>
    </row>
    <row r="417" spans="3:27" ht="12.75">
      <c r="C417" s="54"/>
      <c r="D417" s="54"/>
      <c r="E417" s="54"/>
      <c r="J417" s="54"/>
      <c r="K417" s="54"/>
      <c r="S417" s="54"/>
      <c r="T417" s="54"/>
      <c r="U417" s="54"/>
      <c r="V417" s="54"/>
      <c r="W417" s="54"/>
      <c r="X417" s="54"/>
      <c r="Y417" s="54"/>
      <c r="Z417" s="54"/>
      <c r="AA417" s="54"/>
    </row>
    <row r="418" spans="3:27" ht="12.75">
      <c r="C418" s="54"/>
      <c r="D418" s="54"/>
      <c r="E418" s="54"/>
      <c r="J418" s="54"/>
      <c r="K418" s="54"/>
      <c r="S418" s="54"/>
      <c r="T418" s="54"/>
      <c r="U418" s="54"/>
      <c r="V418" s="54"/>
      <c r="W418" s="54"/>
      <c r="X418" s="54"/>
      <c r="Y418" s="54"/>
      <c r="Z418" s="54"/>
      <c r="AA418" s="54"/>
    </row>
    <row r="419" spans="3:27" ht="12.75">
      <c r="C419" s="54"/>
      <c r="D419" s="54"/>
      <c r="E419" s="54"/>
      <c r="J419" s="54"/>
      <c r="K419" s="54"/>
      <c r="S419" s="54"/>
      <c r="T419" s="54"/>
      <c r="U419" s="54"/>
      <c r="V419" s="54"/>
      <c r="W419" s="54"/>
      <c r="X419" s="54"/>
      <c r="Y419" s="54"/>
      <c r="Z419" s="54"/>
      <c r="AA419" s="54"/>
    </row>
    <row r="420" spans="3:27" ht="12.75">
      <c r="C420" s="54"/>
      <c r="D420" s="54"/>
      <c r="E420" s="54"/>
      <c r="J420" s="54"/>
      <c r="K420" s="54"/>
      <c r="S420" s="54"/>
      <c r="T420" s="54"/>
      <c r="U420" s="54"/>
      <c r="V420" s="54"/>
      <c r="W420" s="54"/>
      <c r="X420" s="54"/>
      <c r="Y420" s="54"/>
      <c r="Z420" s="54"/>
      <c r="AA420" s="54"/>
    </row>
    <row r="421" spans="3:27" ht="12.75">
      <c r="C421" s="54"/>
      <c r="D421" s="54"/>
      <c r="E421" s="54"/>
      <c r="J421" s="54"/>
      <c r="K421" s="54"/>
      <c r="S421" s="54"/>
      <c r="T421" s="54"/>
      <c r="U421" s="54"/>
      <c r="V421" s="54"/>
      <c r="W421" s="54"/>
      <c r="X421" s="54"/>
      <c r="Y421" s="54"/>
      <c r="Z421" s="54"/>
      <c r="AA421" s="54"/>
    </row>
    <row r="422" spans="3:27" ht="12.75">
      <c r="C422" s="54"/>
      <c r="D422" s="54"/>
      <c r="E422" s="54"/>
      <c r="J422" s="54"/>
      <c r="K422" s="54"/>
      <c r="S422" s="54"/>
      <c r="T422" s="54"/>
      <c r="U422" s="54"/>
      <c r="V422" s="54"/>
      <c r="W422" s="54"/>
      <c r="X422" s="54"/>
      <c r="Y422" s="54"/>
      <c r="Z422" s="54"/>
      <c r="AA422" s="54"/>
    </row>
    <row r="423" spans="3:27" ht="12.75">
      <c r="C423" s="54"/>
      <c r="D423" s="54"/>
      <c r="E423" s="54"/>
      <c r="J423" s="54"/>
      <c r="K423" s="54"/>
      <c r="S423" s="54"/>
      <c r="T423" s="54"/>
      <c r="U423" s="54"/>
      <c r="V423" s="54"/>
      <c r="W423" s="54"/>
      <c r="X423" s="54"/>
      <c r="Y423" s="54"/>
      <c r="Z423" s="54"/>
      <c r="AA423" s="54"/>
    </row>
    <row r="424" spans="3:27" ht="12.75">
      <c r="C424" s="54"/>
      <c r="D424" s="54"/>
      <c r="E424" s="54"/>
      <c r="J424" s="54"/>
      <c r="K424" s="54"/>
      <c r="S424" s="54"/>
      <c r="T424" s="54"/>
      <c r="U424" s="54"/>
      <c r="V424" s="54"/>
      <c r="W424" s="54"/>
      <c r="X424" s="54"/>
      <c r="Y424" s="54"/>
      <c r="Z424" s="54"/>
      <c r="AA424" s="54"/>
    </row>
    <row r="425" spans="3:27" ht="12.75">
      <c r="C425" s="54"/>
      <c r="D425" s="54"/>
      <c r="E425" s="54"/>
      <c r="J425" s="54"/>
      <c r="K425" s="54"/>
      <c r="S425" s="54"/>
      <c r="T425" s="54"/>
      <c r="U425" s="54"/>
      <c r="V425" s="54"/>
      <c r="W425" s="54"/>
      <c r="X425" s="54"/>
      <c r="Y425" s="54"/>
      <c r="Z425" s="54"/>
      <c r="AA425" s="54"/>
    </row>
    <row r="426" spans="3:27" ht="12.75">
      <c r="C426" s="54"/>
      <c r="D426" s="54"/>
      <c r="E426" s="54"/>
      <c r="J426" s="54"/>
      <c r="K426" s="54"/>
      <c r="S426" s="54"/>
      <c r="T426" s="54"/>
      <c r="U426" s="54"/>
      <c r="V426" s="54"/>
      <c r="W426" s="54"/>
      <c r="X426" s="54"/>
      <c r="Y426" s="54"/>
      <c r="Z426" s="54"/>
      <c r="AA426" s="54"/>
    </row>
    <row r="427" spans="3:27" ht="12.75">
      <c r="C427" s="54"/>
      <c r="D427" s="54"/>
      <c r="E427" s="54"/>
      <c r="J427" s="54"/>
      <c r="K427" s="54"/>
      <c r="S427" s="54"/>
      <c r="T427" s="54"/>
      <c r="U427" s="54"/>
      <c r="V427" s="54"/>
      <c r="W427" s="54"/>
      <c r="X427" s="54"/>
      <c r="Y427" s="54"/>
      <c r="Z427" s="54"/>
      <c r="AA427" s="54"/>
    </row>
    <row r="428" spans="3:27" ht="12.75">
      <c r="C428" s="54"/>
      <c r="D428" s="54"/>
      <c r="E428" s="54"/>
      <c r="J428" s="54"/>
      <c r="K428" s="54"/>
      <c r="S428" s="54"/>
      <c r="T428" s="54"/>
      <c r="U428" s="54"/>
      <c r="V428" s="54"/>
      <c r="W428" s="54"/>
      <c r="X428" s="54"/>
      <c r="Y428" s="54"/>
      <c r="Z428" s="54"/>
      <c r="AA428" s="54"/>
    </row>
    <row r="429" spans="3:27" ht="12.75">
      <c r="C429" s="54"/>
      <c r="D429" s="54"/>
      <c r="E429" s="54"/>
      <c r="J429" s="54"/>
      <c r="K429" s="54"/>
      <c r="S429" s="54"/>
      <c r="T429" s="54"/>
      <c r="U429" s="54"/>
      <c r="V429" s="54"/>
      <c r="W429" s="54"/>
      <c r="X429" s="54"/>
      <c r="Y429" s="54"/>
      <c r="Z429" s="54"/>
      <c r="AA429" s="54"/>
    </row>
    <row r="430" spans="3:27" ht="12.75">
      <c r="C430" s="54"/>
      <c r="D430" s="54"/>
      <c r="E430" s="54"/>
      <c r="J430" s="54"/>
      <c r="K430" s="54"/>
      <c r="S430" s="54"/>
      <c r="T430" s="54"/>
      <c r="U430" s="54"/>
      <c r="V430" s="54"/>
      <c r="W430" s="54"/>
      <c r="X430" s="54"/>
      <c r="Y430" s="54"/>
      <c r="Z430" s="54"/>
      <c r="AA430" s="54"/>
    </row>
    <row r="431" spans="3:27" ht="12.75">
      <c r="C431" s="54"/>
      <c r="D431" s="54"/>
      <c r="E431" s="54"/>
      <c r="J431" s="54"/>
      <c r="K431" s="54"/>
      <c r="S431" s="54"/>
      <c r="T431" s="54"/>
      <c r="U431" s="54"/>
      <c r="V431" s="54"/>
      <c r="W431" s="54"/>
      <c r="X431" s="54"/>
      <c r="Y431" s="54"/>
      <c r="Z431" s="54"/>
      <c r="AA431" s="54"/>
    </row>
    <row r="432" spans="3:27" ht="12.75">
      <c r="C432" s="54"/>
      <c r="D432" s="54"/>
      <c r="E432" s="54"/>
      <c r="J432" s="54"/>
      <c r="K432" s="54"/>
      <c r="S432" s="54"/>
      <c r="T432" s="54"/>
      <c r="U432" s="54"/>
      <c r="V432" s="54"/>
      <c r="W432" s="54"/>
      <c r="X432" s="54"/>
      <c r="Y432" s="54"/>
      <c r="Z432" s="54"/>
      <c r="AA432" s="54"/>
    </row>
    <row r="433" spans="3:27" ht="12.75">
      <c r="C433" s="54"/>
      <c r="D433" s="54"/>
      <c r="E433" s="54"/>
      <c r="J433" s="54"/>
      <c r="K433" s="54"/>
      <c r="S433" s="54"/>
      <c r="T433" s="54"/>
      <c r="U433" s="54"/>
      <c r="V433" s="54"/>
      <c r="W433" s="54"/>
      <c r="X433" s="54"/>
      <c r="Y433" s="54"/>
      <c r="Z433" s="54"/>
      <c r="AA433" s="54"/>
    </row>
    <row r="434" spans="3:27" ht="12.75">
      <c r="C434" s="54"/>
      <c r="D434" s="54"/>
      <c r="E434" s="54"/>
      <c r="J434" s="54"/>
      <c r="K434" s="54"/>
      <c r="S434" s="54"/>
      <c r="T434" s="54"/>
      <c r="U434" s="54"/>
      <c r="V434" s="54"/>
      <c r="W434" s="54"/>
      <c r="X434" s="54"/>
      <c r="Y434" s="54"/>
      <c r="Z434" s="54"/>
      <c r="AA434" s="54"/>
    </row>
    <row r="435" spans="3:27" ht="12.75">
      <c r="C435" s="54"/>
      <c r="D435" s="54"/>
      <c r="E435" s="54"/>
      <c r="J435" s="54"/>
      <c r="K435" s="54"/>
      <c r="S435" s="54"/>
      <c r="T435" s="54"/>
      <c r="U435" s="54"/>
      <c r="V435" s="54"/>
      <c r="W435" s="54"/>
      <c r="X435" s="54"/>
      <c r="Y435" s="54"/>
      <c r="Z435" s="54"/>
      <c r="AA435" s="54"/>
    </row>
    <row r="436" spans="3:27" ht="12.75">
      <c r="C436" s="54"/>
      <c r="D436" s="54"/>
      <c r="E436" s="54"/>
      <c r="J436" s="54"/>
      <c r="K436" s="54"/>
      <c r="S436" s="54"/>
      <c r="T436" s="54"/>
      <c r="U436" s="54"/>
      <c r="V436" s="54"/>
      <c r="W436" s="54"/>
      <c r="X436" s="54"/>
      <c r="Y436" s="54"/>
      <c r="Z436" s="54"/>
      <c r="AA436" s="54"/>
    </row>
    <row r="437" spans="3:27" ht="12.75">
      <c r="C437" s="54"/>
      <c r="D437" s="54"/>
      <c r="E437" s="54"/>
      <c r="J437" s="54"/>
      <c r="K437" s="54"/>
      <c r="S437" s="54"/>
      <c r="T437" s="54"/>
      <c r="U437" s="54"/>
      <c r="V437" s="54"/>
      <c r="W437" s="54"/>
      <c r="X437" s="54"/>
      <c r="Y437" s="54"/>
      <c r="Z437" s="54"/>
      <c r="AA437" s="54"/>
    </row>
    <row r="438" spans="3:27" ht="12.75">
      <c r="C438" s="54"/>
      <c r="D438" s="54"/>
      <c r="E438" s="54"/>
      <c r="J438" s="54"/>
      <c r="K438" s="54"/>
      <c r="S438" s="54"/>
      <c r="T438" s="54"/>
      <c r="U438" s="54"/>
      <c r="V438" s="54"/>
      <c r="W438" s="54"/>
      <c r="X438" s="54"/>
      <c r="Y438" s="54"/>
      <c r="Z438" s="54"/>
      <c r="AA438" s="54"/>
    </row>
    <row r="439" spans="3:27" ht="12.75">
      <c r="C439" s="54"/>
      <c r="D439" s="54"/>
      <c r="E439" s="54"/>
      <c r="J439" s="54"/>
      <c r="K439" s="54"/>
      <c r="S439" s="54"/>
      <c r="T439" s="54"/>
      <c r="U439" s="54"/>
      <c r="V439" s="54"/>
      <c r="W439" s="54"/>
      <c r="X439" s="54"/>
      <c r="Y439" s="54"/>
      <c r="Z439" s="54"/>
      <c r="AA439" s="54"/>
    </row>
    <row r="440" spans="3:27" ht="12.75">
      <c r="C440" s="54"/>
      <c r="D440" s="54"/>
      <c r="E440" s="54"/>
      <c r="J440" s="54"/>
      <c r="K440" s="54"/>
      <c r="S440" s="54"/>
      <c r="T440" s="54"/>
      <c r="U440" s="54"/>
      <c r="V440" s="54"/>
      <c r="W440" s="54"/>
      <c r="X440" s="54"/>
      <c r="Y440" s="54"/>
      <c r="Z440" s="54"/>
      <c r="AA440" s="54"/>
    </row>
    <row r="441" spans="3:27" ht="12.75">
      <c r="C441" s="54"/>
      <c r="D441" s="54"/>
      <c r="E441" s="54"/>
      <c r="J441" s="54"/>
      <c r="K441" s="54"/>
      <c r="S441" s="54"/>
      <c r="T441" s="54"/>
      <c r="U441" s="54"/>
      <c r="V441" s="54"/>
      <c r="W441" s="54"/>
      <c r="X441" s="54"/>
      <c r="Y441" s="54"/>
      <c r="Z441" s="54"/>
      <c r="AA441" s="54"/>
    </row>
    <row r="442" spans="3:27" ht="12.75">
      <c r="C442" s="54"/>
      <c r="D442" s="54"/>
      <c r="E442" s="54"/>
      <c r="J442" s="54"/>
      <c r="K442" s="54"/>
      <c r="S442" s="54"/>
      <c r="T442" s="54"/>
      <c r="U442" s="54"/>
      <c r="V442" s="54"/>
      <c r="W442" s="54"/>
      <c r="X442" s="54"/>
      <c r="Y442" s="54"/>
      <c r="Z442" s="54"/>
      <c r="AA442" s="54"/>
    </row>
    <row r="443" spans="3:27" ht="12.75">
      <c r="C443" s="54"/>
      <c r="D443" s="54"/>
      <c r="E443" s="54"/>
      <c r="J443" s="54"/>
      <c r="K443" s="54"/>
      <c r="S443" s="54"/>
      <c r="T443" s="54"/>
      <c r="U443" s="54"/>
      <c r="V443" s="54"/>
      <c r="W443" s="54"/>
      <c r="X443" s="54"/>
      <c r="Y443" s="54"/>
      <c r="Z443" s="54"/>
      <c r="AA443" s="54"/>
    </row>
    <row r="444" spans="3:27" ht="12.75">
      <c r="C444" s="54"/>
      <c r="D444" s="54"/>
      <c r="E444" s="54"/>
      <c r="J444" s="54"/>
      <c r="K444" s="54"/>
      <c r="S444" s="54"/>
      <c r="T444" s="54"/>
      <c r="U444" s="54"/>
      <c r="V444" s="54"/>
      <c r="W444" s="54"/>
      <c r="X444" s="54"/>
      <c r="Y444" s="54"/>
      <c r="Z444" s="54"/>
      <c r="AA444" s="54"/>
    </row>
    <row r="445" spans="3:27" ht="12.75">
      <c r="C445" s="54"/>
      <c r="D445" s="54"/>
      <c r="E445" s="54"/>
      <c r="J445" s="54"/>
      <c r="K445" s="54"/>
      <c r="S445" s="54"/>
      <c r="T445" s="54"/>
      <c r="U445" s="54"/>
      <c r="V445" s="54"/>
      <c r="W445" s="54"/>
      <c r="X445" s="54"/>
      <c r="Y445" s="54"/>
      <c r="Z445" s="54"/>
      <c r="AA445" s="54"/>
    </row>
    <row r="446" spans="3:27" ht="12.75">
      <c r="C446" s="54"/>
      <c r="D446" s="54"/>
      <c r="E446" s="54"/>
      <c r="J446" s="54"/>
      <c r="K446" s="54"/>
      <c r="S446" s="54"/>
      <c r="T446" s="54"/>
      <c r="U446" s="54"/>
      <c r="V446" s="54"/>
      <c r="W446" s="54"/>
      <c r="X446" s="54"/>
      <c r="Y446" s="54"/>
      <c r="Z446" s="54"/>
      <c r="AA446" s="54"/>
    </row>
    <row r="447" spans="3:27" ht="12.75">
      <c r="C447" s="54"/>
      <c r="D447" s="54"/>
      <c r="E447" s="54"/>
      <c r="J447" s="54"/>
      <c r="K447" s="54"/>
      <c r="S447" s="54"/>
      <c r="T447" s="54"/>
      <c r="U447" s="54"/>
      <c r="V447" s="54"/>
      <c r="W447" s="54"/>
      <c r="X447" s="54"/>
      <c r="Y447" s="54"/>
      <c r="Z447" s="54"/>
      <c r="AA447" s="54"/>
    </row>
    <row r="448" spans="3:27" ht="12.75">
      <c r="C448" s="54"/>
      <c r="D448" s="54"/>
      <c r="E448" s="54"/>
      <c r="J448" s="54"/>
      <c r="K448" s="54"/>
      <c r="S448" s="54"/>
      <c r="T448" s="54"/>
      <c r="U448" s="54"/>
      <c r="V448" s="54"/>
      <c r="W448" s="54"/>
      <c r="X448" s="54"/>
      <c r="Y448" s="54"/>
      <c r="Z448" s="54"/>
      <c r="AA448" s="54"/>
    </row>
    <row r="449" spans="3:27" ht="12.75">
      <c r="C449" s="54"/>
      <c r="D449" s="54"/>
      <c r="E449" s="54"/>
      <c r="J449" s="54"/>
      <c r="K449" s="54"/>
      <c r="S449" s="54"/>
      <c r="T449" s="54"/>
      <c r="U449" s="54"/>
      <c r="V449" s="54"/>
      <c r="W449" s="54"/>
      <c r="X449" s="54"/>
      <c r="Y449" s="54"/>
      <c r="Z449" s="54"/>
      <c r="AA449" s="54"/>
    </row>
    <row r="450" spans="3:27" ht="12.75">
      <c r="C450" s="54"/>
      <c r="D450" s="54"/>
      <c r="E450" s="54"/>
      <c r="J450" s="54"/>
      <c r="K450" s="54"/>
      <c r="S450" s="54"/>
      <c r="T450" s="54"/>
      <c r="U450" s="54"/>
      <c r="V450" s="54"/>
      <c r="W450" s="54"/>
      <c r="X450" s="54"/>
      <c r="Y450" s="54"/>
      <c r="Z450" s="54"/>
      <c r="AA450" s="54"/>
    </row>
    <row r="451" spans="3:27" ht="12.75">
      <c r="C451" s="54"/>
      <c r="D451" s="54"/>
      <c r="E451" s="54"/>
      <c r="J451" s="54"/>
      <c r="K451" s="54"/>
      <c r="S451" s="54"/>
      <c r="T451" s="54"/>
      <c r="U451" s="54"/>
      <c r="V451" s="54"/>
      <c r="W451" s="54"/>
      <c r="X451" s="54"/>
      <c r="Y451" s="54"/>
      <c r="Z451" s="54"/>
      <c r="AA451" s="54"/>
    </row>
    <row r="452" spans="3:27" ht="12.75">
      <c r="C452" s="54"/>
      <c r="D452" s="54"/>
      <c r="E452" s="54"/>
      <c r="J452" s="54"/>
      <c r="K452" s="54"/>
      <c r="S452" s="54"/>
      <c r="T452" s="54"/>
      <c r="U452" s="54"/>
      <c r="V452" s="54"/>
      <c r="W452" s="54"/>
      <c r="X452" s="54"/>
      <c r="Y452" s="54"/>
      <c r="Z452" s="54"/>
      <c r="AA452" s="54"/>
    </row>
    <row r="453" spans="3:27" ht="12.75">
      <c r="C453" s="54"/>
      <c r="D453" s="54"/>
      <c r="E453" s="54"/>
      <c r="J453" s="54"/>
      <c r="K453" s="54"/>
      <c r="S453" s="54"/>
      <c r="T453" s="54"/>
      <c r="U453" s="54"/>
      <c r="V453" s="54"/>
      <c r="W453" s="54"/>
      <c r="X453" s="54"/>
      <c r="Y453" s="54"/>
      <c r="Z453" s="54"/>
      <c r="AA453" s="54"/>
    </row>
    <row r="454" spans="3:27" ht="12.75">
      <c r="C454" s="54"/>
      <c r="D454" s="54"/>
      <c r="E454" s="54"/>
      <c r="J454" s="54"/>
      <c r="K454" s="54"/>
      <c r="S454" s="54"/>
      <c r="T454" s="54"/>
      <c r="U454" s="54"/>
      <c r="V454" s="54"/>
      <c r="W454" s="54"/>
      <c r="X454" s="54"/>
      <c r="Y454" s="54"/>
      <c r="Z454" s="54"/>
      <c r="AA454" s="54"/>
    </row>
    <row r="455" spans="3:27" ht="12.75">
      <c r="C455" s="54"/>
      <c r="D455" s="54"/>
      <c r="E455" s="54"/>
      <c r="J455" s="54"/>
      <c r="K455" s="54"/>
      <c r="S455" s="54"/>
      <c r="T455" s="54"/>
      <c r="U455" s="54"/>
      <c r="V455" s="54"/>
      <c r="W455" s="54"/>
      <c r="X455" s="54"/>
      <c r="Y455" s="54"/>
      <c r="Z455" s="54"/>
      <c r="AA455" s="54"/>
    </row>
    <row r="456" spans="3:27" ht="12.75">
      <c r="C456" s="54"/>
      <c r="D456" s="54"/>
      <c r="E456" s="54"/>
      <c r="J456" s="54"/>
      <c r="K456" s="54"/>
      <c r="S456" s="54"/>
      <c r="T456" s="54"/>
      <c r="U456" s="54"/>
      <c r="V456" s="54"/>
      <c r="W456" s="54"/>
      <c r="X456" s="54"/>
      <c r="Y456" s="54"/>
      <c r="Z456" s="54"/>
      <c r="AA456" s="54"/>
    </row>
    <row r="457" spans="3:27" ht="12.75">
      <c r="C457" s="54"/>
      <c r="D457" s="54"/>
      <c r="E457" s="54"/>
      <c r="J457" s="54"/>
      <c r="K457" s="54"/>
      <c r="S457" s="54"/>
      <c r="T457" s="54"/>
      <c r="U457" s="54"/>
      <c r="V457" s="54"/>
      <c r="W457" s="54"/>
      <c r="X457" s="54"/>
      <c r="Y457" s="54"/>
      <c r="Z457" s="54"/>
      <c r="AA457" s="54"/>
    </row>
    <row r="458" spans="3:27" ht="12.75">
      <c r="C458" s="54"/>
      <c r="D458" s="54"/>
      <c r="E458" s="54"/>
      <c r="J458" s="54"/>
      <c r="K458" s="54"/>
      <c r="S458" s="54"/>
      <c r="T458" s="54"/>
      <c r="U458" s="54"/>
      <c r="V458" s="54"/>
      <c r="W458" s="54"/>
      <c r="X458" s="54"/>
      <c r="Y458" s="54"/>
      <c r="Z458" s="54"/>
      <c r="AA458" s="54"/>
    </row>
    <row r="459" spans="3:27" ht="12.75">
      <c r="C459" s="54"/>
      <c r="D459" s="54"/>
      <c r="E459" s="54"/>
      <c r="J459" s="54"/>
      <c r="K459" s="54"/>
      <c r="S459" s="54"/>
      <c r="T459" s="54"/>
      <c r="U459" s="54"/>
      <c r="V459" s="54"/>
      <c r="W459" s="54"/>
      <c r="X459" s="54"/>
      <c r="Y459" s="54"/>
      <c r="Z459" s="54"/>
      <c r="AA459" s="54"/>
    </row>
    <row r="460" spans="3:27" ht="12.75">
      <c r="C460" s="54"/>
      <c r="D460" s="54"/>
      <c r="E460" s="54"/>
      <c r="J460" s="54"/>
      <c r="K460" s="54"/>
      <c r="S460" s="54"/>
      <c r="T460" s="54"/>
      <c r="U460" s="54"/>
      <c r="V460" s="54"/>
      <c r="W460" s="54"/>
      <c r="X460" s="54"/>
      <c r="Y460" s="54"/>
      <c r="Z460" s="54"/>
      <c r="AA460" s="54"/>
    </row>
    <row r="461" spans="3:27" ht="12.75">
      <c r="C461" s="54"/>
      <c r="D461" s="54"/>
      <c r="E461" s="54"/>
      <c r="J461" s="54"/>
      <c r="K461" s="54"/>
      <c r="S461" s="54"/>
      <c r="T461" s="54"/>
      <c r="U461" s="54"/>
      <c r="V461" s="54"/>
      <c r="W461" s="54"/>
      <c r="X461" s="54"/>
      <c r="Y461" s="54"/>
      <c r="Z461" s="54"/>
      <c r="AA461" s="54"/>
    </row>
    <row r="462" spans="3:27" ht="12.75">
      <c r="C462" s="54"/>
      <c r="D462" s="54"/>
      <c r="E462" s="54"/>
      <c r="J462" s="54"/>
      <c r="K462" s="54"/>
      <c r="S462" s="54"/>
      <c r="T462" s="54"/>
      <c r="U462" s="54"/>
      <c r="V462" s="54"/>
      <c r="W462" s="54"/>
      <c r="X462" s="54"/>
      <c r="Y462" s="54"/>
      <c r="Z462" s="54"/>
      <c r="AA462" s="54"/>
    </row>
    <row r="463" spans="3:27" ht="12.75">
      <c r="C463" s="54"/>
      <c r="D463" s="54"/>
      <c r="E463" s="54"/>
      <c r="J463" s="54"/>
      <c r="K463" s="54"/>
      <c r="S463" s="54"/>
      <c r="T463" s="54"/>
      <c r="U463" s="54"/>
      <c r="V463" s="54"/>
      <c r="W463" s="54"/>
      <c r="X463" s="54"/>
      <c r="Y463" s="54"/>
      <c r="Z463" s="54"/>
      <c r="AA463" s="54"/>
    </row>
    <row r="464" spans="3:27" ht="12.75">
      <c r="C464" s="54"/>
      <c r="D464" s="54"/>
      <c r="E464" s="54"/>
      <c r="J464" s="54"/>
      <c r="K464" s="54"/>
      <c r="S464" s="54"/>
      <c r="T464" s="54"/>
      <c r="U464" s="54"/>
      <c r="V464" s="54"/>
      <c r="W464" s="54"/>
      <c r="X464" s="54"/>
      <c r="Y464" s="54"/>
      <c r="Z464" s="54"/>
      <c r="AA464" s="54"/>
    </row>
    <row r="465" spans="3:27" ht="12.75">
      <c r="C465" s="54"/>
      <c r="D465" s="54"/>
      <c r="E465" s="54"/>
      <c r="J465" s="54"/>
      <c r="K465" s="54"/>
      <c r="S465" s="54"/>
      <c r="T465" s="54"/>
      <c r="U465" s="54"/>
      <c r="V465" s="54"/>
      <c r="W465" s="54"/>
      <c r="X465" s="54"/>
      <c r="Y465" s="54"/>
      <c r="Z465" s="54"/>
      <c r="AA465" s="54"/>
    </row>
    <row r="466" spans="3:27" ht="12.75">
      <c r="C466" s="54"/>
      <c r="D466" s="54"/>
      <c r="E466" s="54"/>
      <c r="J466" s="54"/>
      <c r="K466" s="54"/>
      <c r="S466" s="54"/>
      <c r="T466" s="54"/>
      <c r="U466" s="54"/>
      <c r="V466" s="54"/>
      <c r="W466" s="54"/>
      <c r="X466" s="54"/>
      <c r="Y466" s="54"/>
      <c r="Z466" s="54"/>
      <c r="AA466" s="54"/>
    </row>
    <row r="467" spans="3:27" ht="12.75">
      <c r="C467" s="54"/>
      <c r="D467" s="54"/>
      <c r="E467" s="54"/>
      <c r="J467" s="54"/>
      <c r="K467" s="54"/>
      <c r="S467" s="54"/>
      <c r="T467" s="54"/>
      <c r="U467" s="54"/>
      <c r="V467" s="54"/>
      <c r="W467" s="54"/>
      <c r="X467" s="54"/>
      <c r="Y467" s="54"/>
      <c r="Z467" s="54"/>
      <c r="AA467" s="54"/>
    </row>
    <row r="468" spans="3:27" ht="12.75">
      <c r="C468" s="54"/>
      <c r="D468" s="54"/>
      <c r="E468" s="54"/>
      <c r="J468" s="54"/>
      <c r="K468" s="54"/>
      <c r="S468" s="54"/>
      <c r="T468" s="54"/>
      <c r="U468" s="54"/>
      <c r="V468" s="54"/>
      <c r="W468" s="54"/>
      <c r="X468" s="54"/>
      <c r="Y468" s="54"/>
      <c r="Z468" s="54"/>
      <c r="AA468" s="54"/>
    </row>
    <row r="469" spans="3:27" ht="12.75">
      <c r="C469" s="54"/>
      <c r="D469" s="54"/>
      <c r="E469" s="54"/>
      <c r="J469" s="54"/>
      <c r="K469" s="54"/>
      <c r="S469" s="54"/>
      <c r="T469" s="54"/>
      <c r="U469" s="54"/>
      <c r="V469" s="54"/>
      <c r="W469" s="54"/>
      <c r="X469" s="54"/>
      <c r="Y469" s="54"/>
      <c r="Z469" s="54"/>
      <c r="AA469" s="54"/>
    </row>
    <row r="470" spans="3:27" ht="12.75">
      <c r="C470" s="54"/>
      <c r="D470" s="54"/>
      <c r="E470" s="54"/>
      <c r="J470" s="54"/>
      <c r="K470" s="54"/>
      <c r="S470" s="54"/>
      <c r="T470" s="54"/>
      <c r="U470" s="54"/>
      <c r="V470" s="54"/>
      <c r="W470" s="54"/>
      <c r="X470" s="54"/>
      <c r="Y470" s="54"/>
      <c r="Z470" s="54"/>
      <c r="AA470" s="54"/>
    </row>
    <row r="471" spans="3:27" ht="12.75">
      <c r="C471" s="54"/>
      <c r="D471" s="54"/>
      <c r="E471" s="54"/>
      <c r="J471" s="54"/>
      <c r="K471" s="54"/>
      <c r="S471" s="54"/>
      <c r="T471" s="54"/>
      <c r="U471" s="54"/>
      <c r="V471" s="54"/>
      <c r="W471" s="54"/>
      <c r="X471" s="54"/>
      <c r="Y471" s="54"/>
      <c r="Z471" s="54"/>
      <c r="AA471" s="54"/>
    </row>
    <row r="472" spans="3:27" ht="12.75">
      <c r="C472" s="54"/>
      <c r="D472" s="54"/>
      <c r="E472" s="54"/>
      <c r="J472" s="54"/>
      <c r="K472" s="54"/>
      <c r="S472" s="54"/>
      <c r="T472" s="54"/>
      <c r="U472" s="54"/>
      <c r="V472" s="54"/>
      <c r="W472" s="54"/>
      <c r="X472" s="54"/>
      <c r="Y472" s="54"/>
      <c r="Z472" s="54"/>
      <c r="AA472" s="54"/>
    </row>
    <row r="473" spans="3:27" ht="12.75">
      <c r="C473" s="54"/>
      <c r="D473" s="54"/>
      <c r="E473" s="54"/>
      <c r="J473" s="54"/>
      <c r="K473" s="54"/>
      <c r="S473" s="54"/>
      <c r="T473" s="54"/>
      <c r="U473" s="54"/>
      <c r="V473" s="54"/>
      <c r="W473" s="54"/>
      <c r="X473" s="54"/>
      <c r="Y473" s="54"/>
      <c r="Z473" s="54"/>
      <c r="AA473" s="54"/>
    </row>
    <row r="474" spans="3:27" ht="12.75">
      <c r="C474" s="54"/>
      <c r="D474" s="54"/>
      <c r="E474" s="54"/>
      <c r="J474" s="54"/>
      <c r="K474" s="54"/>
      <c r="S474" s="54"/>
      <c r="T474" s="54"/>
      <c r="U474" s="54"/>
      <c r="V474" s="54"/>
      <c r="W474" s="54"/>
      <c r="X474" s="54"/>
      <c r="Y474" s="54"/>
      <c r="Z474" s="54"/>
      <c r="AA474" s="54"/>
    </row>
    <row r="475" spans="3:27" ht="12.75">
      <c r="C475" s="54"/>
      <c r="D475" s="54"/>
      <c r="E475" s="54"/>
      <c r="J475" s="54"/>
      <c r="K475" s="54"/>
      <c r="S475" s="54"/>
      <c r="T475" s="54"/>
      <c r="U475" s="54"/>
      <c r="V475" s="54"/>
      <c r="W475" s="54"/>
      <c r="X475" s="54"/>
      <c r="Y475" s="54"/>
      <c r="Z475" s="54"/>
      <c r="AA475" s="54"/>
    </row>
    <row r="476" spans="3:27" ht="12.75">
      <c r="C476" s="54"/>
      <c r="D476" s="54"/>
      <c r="E476" s="54"/>
      <c r="J476" s="54"/>
      <c r="K476" s="54"/>
      <c r="S476" s="54"/>
      <c r="T476" s="54"/>
      <c r="U476" s="54"/>
      <c r="V476" s="54"/>
      <c r="W476" s="54"/>
      <c r="X476" s="54"/>
      <c r="Y476" s="54"/>
      <c r="Z476" s="54"/>
      <c r="AA476" s="54"/>
    </row>
    <row r="477" spans="3:27" ht="12.75">
      <c r="C477" s="54"/>
      <c r="D477" s="54"/>
      <c r="E477" s="54"/>
      <c r="J477" s="54"/>
      <c r="K477" s="54"/>
      <c r="S477" s="54"/>
      <c r="T477" s="54"/>
      <c r="U477" s="54"/>
      <c r="V477" s="54"/>
      <c r="W477" s="54"/>
      <c r="X477" s="54"/>
      <c r="Y477" s="54"/>
      <c r="Z477" s="54"/>
      <c r="AA477" s="54"/>
    </row>
    <row r="478" spans="3:27" ht="12.75">
      <c r="C478" s="54"/>
      <c r="D478" s="54"/>
      <c r="E478" s="54"/>
      <c r="J478" s="54"/>
      <c r="K478" s="54"/>
      <c r="S478" s="54"/>
      <c r="T478" s="54"/>
      <c r="U478" s="54"/>
      <c r="V478" s="54"/>
      <c r="W478" s="54"/>
      <c r="X478" s="54"/>
      <c r="Y478" s="54"/>
      <c r="Z478" s="54"/>
      <c r="AA478" s="54"/>
    </row>
    <row r="479" spans="3:27" ht="12.75">
      <c r="C479" s="54"/>
      <c r="D479" s="54"/>
      <c r="E479" s="54"/>
      <c r="J479" s="54"/>
      <c r="K479" s="54"/>
      <c r="S479" s="54"/>
      <c r="T479" s="54"/>
      <c r="U479" s="54"/>
      <c r="V479" s="54"/>
      <c r="W479" s="54"/>
      <c r="X479" s="54"/>
      <c r="Y479" s="54"/>
      <c r="Z479" s="54"/>
      <c r="AA479" s="54"/>
    </row>
    <row r="480" spans="3:27" ht="12.75">
      <c r="C480" s="54"/>
      <c r="D480" s="54"/>
      <c r="E480" s="54"/>
      <c r="J480" s="54"/>
      <c r="K480" s="54"/>
      <c r="S480" s="54"/>
      <c r="T480" s="54"/>
      <c r="U480" s="54"/>
      <c r="V480" s="54"/>
      <c r="W480" s="54"/>
      <c r="X480" s="54"/>
      <c r="Y480" s="54"/>
      <c r="Z480" s="54"/>
      <c r="AA480" s="54"/>
    </row>
    <row r="481" spans="3:27" ht="12.75">
      <c r="C481" s="54"/>
      <c r="D481" s="54"/>
      <c r="E481" s="54"/>
      <c r="J481" s="54"/>
      <c r="K481" s="54"/>
      <c r="S481" s="54"/>
      <c r="T481" s="54"/>
      <c r="U481" s="54"/>
      <c r="V481" s="54"/>
      <c r="W481" s="54"/>
      <c r="X481" s="54"/>
      <c r="Y481" s="54"/>
      <c r="Z481" s="54"/>
      <c r="AA481" s="54"/>
    </row>
    <row r="482" spans="3:27" ht="12.75">
      <c r="C482" s="54"/>
      <c r="D482" s="54"/>
      <c r="E482" s="54"/>
      <c r="J482" s="54"/>
      <c r="K482" s="54"/>
      <c r="S482" s="54"/>
      <c r="T482" s="54"/>
      <c r="U482" s="54"/>
      <c r="V482" s="54"/>
      <c r="W482" s="54"/>
      <c r="X482" s="54"/>
      <c r="Y482" s="54"/>
      <c r="Z482" s="54"/>
      <c r="AA482" s="54"/>
    </row>
    <row r="483" spans="3:27" ht="12.75">
      <c r="C483" s="54"/>
      <c r="D483" s="54"/>
      <c r="E483" s="54"/>
      <c r="J483" s="54"/>
      <c r="K483" s="54"/>
      <c r="S483" s="54"/>
      <c r="T483" s="54"/>
      <c r="U483" s="54"/>
      <c r="V483" s="54"/>
      <c r="W483" s="54"/>
      <c r="X483" s="54"/>
      <c r="Y483" s="54"/>
      <c r="Z483" s="54"/>
      <c r="AA483" s="54"/>
    </row>
    <row r="484" spans="3:27" ht="12.75">
      <c r="C484" s="54"/>
      <c r="D484" s="54"/>
      <c r="E484" s="54"/>
      <c r="J484" s="54"/>
      <c r="K484" s="54"/>
      <c r="S484" s="54"/>
      <c r="T484" s="54"/>
      <c r="U484" s="54"/>
      <c r="V484" s="54"/>
      <c r="W484" s="54"/>
      <c r="X484" s="54"/>
      <c r="Y484" s="54"/>
      <c r="Z484" s="54"/>
      <c r="AA484" s="54"/>
    </row>
    <row r="485" spans="3:27" ht="12.75">
      <c r="C485" s="54"/>
      <c r="D485" s="54"/>
      <c r="E485" s="54"/>
      <c r="J485" s="54"/>
      <c r="K485" s="54"/>
      <c r="S485" s="54"/>
      <c r="T485" s="54"/>
      <c r="U485" s="54"/>
      <c r="V485" s="54"/>
      <c r="W485" s="54"/>
      <c r="X485" s="54"/>
      <c r="Y485" s="54"/>
      <c r="Z485" s="54"/>
      <c r="AA485" s="54"/>
    </row>
    <row r="486" spans="3:27" ht="12.75">
      <c r="C486" s="54"/>
      <c r="D486" s="54"/>
      <c r="E486" s="54"/>
      <c r="J486" s="54"/>
      <c r="K486" s="54"/>
      <c r="S486" s="54"/>
      <c r="T486" s="54"/>
      <c r="U486" s="54"/>
      <c r="V486" s="54"/>
      <c r="W486" s="54"/>
      <c r="X486" s="54"/>
      <c r="Y486" s="54"/>
      <c r="Z486" s="54"/>
      <c r="AA486" s="54"/>
    </row>
    <row r="487" spans="3:27" ht="12.75">
      <c r="C487" s="54"/>
      <c r="D487" s="54"/>
      <c r="E487" s="54"/>
      <c r="J487" s="54"/>
      <c r="K487" s="54"/>
      <c r="S487" s="54"/>
      <c r="T487" s="54"/>
      <c r="U487" s="54"/>
      <c r="V487" s="54"/>
      <c r="W487" s="54"/>
      <c r="X487" s="54"/>
      <c r="Y487" s="54"/>
      <c r="Z487" s="54"/>
      <c r="AA487" s="54"/>
    </row>
    <row r="488" spans="3:27" ht="12.75">
      <c r="C488" s="54"/>
      <c r="D488" s="54"/>
      <c r="E488" s="54"/>
      <c r="J488" s="54"/>
      <c r="K488" s="54"/>
      <c r="S488" s="54"/>
      <c r="T488" s="54"/>
      <c r="U488" s="54"/>
      <c r="V488" s="54"/>
      <c r="W488" s="54"/>
      <c r="X488" s="54"/>
      <c r="Y488" s="54"/>
      <c r="Z488" s="54"/>
      <c r="AA488" s="54"/>
    </row>
    <row r="489" spans="3:27" ht="12.75">
      <c r="C489" s="54"/>
      <c r="D489" s="54"/>
      <c r="E489" s="54"/>
      <c r="J489" s="54"/>
      <c r="K489" s="54"/>
      <c r="S489" s="54"/>
      <c r="T489" s="54"/>
      <c r="U489" s="54"/>
      <c r="V489" s="54"/>
      <c r="W489" s="54"/>
      <c r="X489" s="54"/>
      <c r="Y489" s="54"/>
      <c r="Z489" s="54"/>
      <c r="AA489" s="54"/>
    </row>
    <row r="490" spans="3:27" ht="12.75">
      <c r="C490" s="54"/>
      <c r="D490" s="54"/>
      <c r="E490" s="54"/>
      <c r="J490" s="54"/>
      <c r="K490" s="54"/>
      <c r="S490" s="54"/>
      <c r="T490" s="54"/>
      <c r="U490" s="54"/>
      <c r="V490" s="54"/>
      <c r="W490" s="54"/>
      <c r="X490" s="54"/>
      <c r="Y490" s="54"/>
      <c r="Z490" s="54"/>
      <c r="AA490" s="54"/>
    </row>
    <row r="491" spans="3:27" ht="12.75">
      <c r="C491" s="54"/>
      <c r="D491" s="54"/>
      <c r="E491" s="54"/>
      <c r="J491" s="54"/>
      <c r="K491" s="54"/>
      <c r="S491" s="54"/>
      <c r="T491" s="54"/>
      <c r="U491" s="54"/>
      <c r="V491" s="54"/>
      <c r="W491" s="54"/>
      <c r="X491" s="54"/>
      <c r="Y491" s="54"/>
      <c r="Z491" s="54"/>
      <c r="AA491" s="54"/>
    </row>
    <row r="492" spans="3:27" ht="12.75">
      <c r="C492" s="54"/>
      <c r="D492" s="54"/>
      <c r="E492" s="54"/>
      <c r="J492" s="54"/>
      <c r="K492" s="54"/>
      <c r="S492" s="54"/>
      <c r="T492" s="54"/>
      <c r="U492" s="54"/>
      <c r="V492" s="54"/>
      <c r="W492" s="54"/>
      <c r="X492" s="54"/>
      <c r="Y492" s="54"/>
      <c r="Z492" s="54"/>
      <c r="AA492" s="54"/>
    </row>
    <row r="493" spans="3:27" ht="12.75">
      <c r="C493" s="54"/>
      <c r="D493" s="54"/>
      <c r="E493" s="54"/>
      <c r="J493" s="54"/>
      <c r="K493" s="54"/>
      <c r="S493" s="54"/>
      <c r="T493" s="54"/>
      <c r="U493" s="54"/>
      <c r="V493" s="54"/>
      <c r="W493" s="54"/>
      <c r="X493" s="54"/>
      <c r="Y493" s="54"/>
      <c r="Z493" s="54"/>
      <c r="AA493" s="54"/>
    </row>
    <row r="494" spans="3:27" ht="12.75">
      <c r="C494" s="54"/>
      <c r="D494" s="54"/>
      <c r="E494" s="54"/>
      <c r="J494" s="54"/>
      <c r="K494" s="54"/>
      <c r="S494" s="54"/>
      <c r="T494" s="54"/>
      <c r="U494" s="54"/>
      <c r="V494" s="54"/>
      <c r="W494" s="54"/>
      <c r="X494" s="54"/>
      <c r="Y494" s="54"/>
      <c r="Z494" s="54"/>
      <c r="AA494" s="54"/>
    </row>
    <row r="495" spans="3:27" ht="12.75">
      <c r="C495" s="54"/>
      <c r="D495" s="54"/>
      <c r="E495" s="54"/>
      <c r="J495" s="54"/>
      <c r="K495" s="54"/>
      <c r="S495" s="54"/>
      <c r="T495" s="54"/>
      <c r="U495" s="54"/>
      <c r="V495" s="54"/>
      <c r="W495" s="54"/>
      <c r="X495" s="54"/>
      <c r="Y495" s="54"/>
      <c r="Z495" s="54"/>
      <c r="AA495" s="54"/>
    </row>
    <row r="496" spans="3:27" ht="12.75">
      <c r="C496" s="54"/>
      <c r="D496" s="54"/>
      <c r="E496" s="54"/>
      <c r="J496" s="54"/>
      <c r="K496" s="54"/>
      <c r="S496" s="54"/>
      <c r="T496" s="54"/>
      <c r="U496" s="54"/>
      <c r="V496" s="54"/>
      <c r="W496" s="54"/>
      <c r="X496" s="54"/>
      <c r="Y496" s="54"/>
      <c r="Z496" s="54"/>
      <c r="AA496" s="54"/>
    </row>
    <row r="497" spans="3:27" ht="12.75">
      <c r="C497" s="54"/>
      <c r="D497" s="54"/>
      <c r="E497" s="54"/>
      <c r="J497" s="54"/>
      <c r="K497" s="54"/>
      <c r="S497" s="54"/>
      <c r="T497" s="54"/>
      <c r="U497" s="54"/>
      <c r="V497" s="54"/>
      <c r="W497" s="54"/>
      <c r="X497" s="54"/>
      <c r="Y497" s="54"/>
      <c r="Z497" s="54"/>
      <c r="AA497" s="54"/>
    </row>
    <row r="498" spans="3:27" ht="12.75">
      <c r="C498" s="54"/>
      <c r="D498" s="54"/>
      <c r="E498" s="54"/>
      <c r="J498" s="54"/>
      <c r="K498" s="54"/>
      <c r="S498" s="54"/>
      <c r="T498" s="54"/>
      <c r="U498" s="54"/>
      <c r="V498" s="54"/>
      <c r="W498" s="54"/>
      <c r="X498" s="54"/>
      <c r="Y498" s="54"/>
      <c r="Z498" s="54"/>
      <c r="AA498" s="54"/>
    </row>
    <row r="499" spans="3:27" ht="12.75">
      <c r="C499" s="54"/>
      <c r="D499" s="54"/>
      <c r="E499" s="54"/>
      <c r="J499" s="54"/>
      <c r="K499" s="54"/>
      <c r="S499" s="54"/>
      <c r="T499" s="54"/>
      <c r="U499" s="54"/>
      <c r="V499" s="54"/>
      <c r="W499" s="54"/>
      <c r="X499" s="54"/>
      <c r="Y499" s="54"/>
      <c r="Z499" s="54"/>
      <c r="AA499" s="54"/>
    </row>
    <row r="500" spans="3:27" ht="12.75">
      <c r="C500" s="54"/>
      <c r="D500" s="54"/>
      <c r="E500" s="54"/>
      <c r="J500" s="54"/>
      <c r="K500" s="54"/>
      <c r="S500" s="54"/>
      <c r="T500" s="54"/>
      <c r="U500" s="54"/>
      <c r="V500" s="54"/>
      <c r="W500" s="54"/>
      <c r="X500" s="54"/>
      <c r="Y500" s="54"/>
      <c r="Z500" s="54"/>
      <c r="AA500" s="54"/>
    </row>
    <row r="501" spans="3:27" ht="12.75">
      <c r="C501" s="54"/>
      <c r="D501" s="54"/>
      <c r="E501" s="54"/>
      <c r="J501" s="54"/>
      <c r="K501" s="54"/>
      <c r="S501" s="54"/>
      <c r="T501" s="54"/>
      <c r="U501" s="54"/>
      <c r="V501" s="54"/>
      <c r="W501" s="54"/>
      <c r="X501" s="54"/>
      <c r="Y501" s="54"/>
      <c r="Z501" s="54"/>
      <c r="AA501" s="54"/>
    </row>
    <row r="502" spans="3:27" ht="12.75">
      <c r="C502" s="54"/>
      <c r="D502" s="54"/>
      <c r="E502" s="54"/>
      <c r="J502" s="54"/>
      <c r="K502" s="54"/>
      <c r="S502" s="54"/>
      <c r="T502" s="54"/>
      <c r="U502" s="54"/>
      <c r="V502" s="54"/>
      <c r="W502" s="54"/>
      <c r="X502" s="54"/>
      <c r="Y502" s="54"/>
      <c r="Z502" s="54"/>
      <c r="AA502" s="54"/>
    </row>
    <row r="503" spans="3:27" ht="12.75">
      <c r="C503" s="54"/>
      <c r="D503" s="54"/>
      <c r="E503" s="54"/>
      <c r="J503" s="54"/>
      <c r="K503" s="54"/>
      <c r="S503" s="54"/>
      <c r="T503" s="54"/>
      <c r="U503" s="54"/>
      <c r="V503" s="54"/>
      <c r="W503" s="54"/>
      <c r="X503" s="54"/>
      <c r="Y503" s="54"/>
      <c r="Z503" s="54"/>
      <c r="AA503" s="54"/>
    </row>
    <row r="504" spans="3:27" ht="12.75">
      <c r="C504" s="54"/>
      <c r="D504" s="54"/>
      <c r="E504" s="54"/>
      <c r="J504" s="54"/>
      <c r="K504" s="54"/>
      <c r="S504" s="54"/>
      <c r="T504" s="54"/>
      <c r="U504" s="54"/>
      <c r="V504" s="54"/>
      <c r="W504" s="54"/>
      <c r="X504" s="54"/>
      <c r="Y504" s="54"/>
      <c r="Z504" s="54"/>
      <c r="AA504" s="54"/>
    </row>
    <row r="505" spans="3:27" ht="12.75">
      <c r="C505" s="54"/>
      <c r="D505" s="54"/>
      <c r="E505" s="54"/>
      <c r="J505" s="54"/>
      <c r="K505" s="54"/>
      <c r="S505" s="54"/>
      <c r="T505" s="54"/>
      <c r="U505" s="54"/>
      <c r="V505" s="54"/>
      <c r="W505" s="54"/>
      <c r="X505" s="54"/>
      <c r="Y505" s="54"/>
      <c r="Z505" s="54"/>
      <c r="AA505" s="54"/>
    </row>
    <row r="506" spans="3:27" ht="12.75">
      <c r="C506" s="54"/>
      <c r="D506" s="54"/>
      <c r="E506" s="54"/>
      <c r="J506" s="54"/>
      <c r="K506" s="54"/>
      <c r="S506" s="54"/>
      <c r="T506" s="54"/>
      <c r="U506" s="54"/>
      <c r="V506" s="54"/>
      <c r="W506" s="54"/>
      <c r="X506" s="54"/>
      <c r="Y506" s="54"/>
      <c r="Z506" s="54"/>
      <c r="AA506" s="54"/>
    </row>
    <row r="507" spans="3:27" ht="12.75">
      <c r="C507" s="54"/>
      <c r="D507" s="54"/>
      <c r="E507" s="54"/>
      <c r="J507" s="54"/>
      <c r="K507" s="54"/>
      <c r="S507" s="54"/>
      <c r="T507" s="54"/>
      <c r="U507" s="54"/>
      <c r="V507" s="54"/>
      <c r="W507" s="54"/>
      <c r="X507" s="54"/>
      <c r="Y507" s="54"/>
      <c r="Z507" s="54"/>
      <c r="AA507" s="54"/>
    </row>
    <row r="508" spans="3:27" ht="12.75">
      <c r="C508" s="54"/>
      <c r="D508" s="54"/>
      <c r="E508" s="54"/>
      <c r="J508" s="54"/>
      <c r="K508" s="54"/>
      <c r="S508" s="54"/>
      <c r="T508" s="54"/>
      <c r="U508" s="54"/>
      <c r="V508" s="54"/>
      <c r="W508" s="54"/>
      <c r="X508" s="54"/>
      <c r="Y508" s="54"/>
      <c r="Z508" s="54"/>
      <c r="AA508" s="54"/>
    </row>
    <row r="509" spans="3:27" ht="12.75">
      <c r="C509" s="54"/>
      <c r="D509" s="54"/>
      <c r="E509" s="54"/>
      <c r="J509" s="54"/>
      <c r="K509" s="54"/>
      <c r="S509" s="54"/>
      <c r="T509" s="54"/>
      <c r="U509" s="54"/>
      <c r="V509" s="54"/>
      <c r="W509" s="54"/>
      <c r="X509" s="54"/>
      <c r="Y509" s="54"/>
      <c r="Z509" s="54"/>
      <c r="AA509" s="54"/>
    </row>
    <row r="510" spans="3:27" ht="12.75">
      <c r="C510" s="54"/>
      <c r="D510" s="54"/>
      <c r="E510" s="54"/>
      <c r="J510" s="54"/>
      <c r="K510" s="54"/>
      <c r="S510" s="54"/>
      <c r="T510" s="54"/>
      <c r="U510" s="54"/>
      <c r="V510" s="54"/>
      <c r="W510" s="54"/>
      <c r="X510" s="54"/>
      <c r="Y510" s="54"/>
      <c r="Z510" s="54"/>
      <c r="AA510" s="54"/>
    </row>
    <row r="511" spans="3:27" ht="12.75">
      <c r="C511" s="54"/>
      <c r="D511" s="54"/>
      <c r="E511" s="54"/>
      <c r="J511" s="54"/>
      <c r="K511" s="54"/>
      <c r="S511" s="54"/>
      <c r="T511" s="54"/>
      <c r="U511" s="54"/>
      <c r="V511" s="54"/>
      <c r="W511" s="54"/>
      <c r="X511" s="54"/>
      <c r="Y511" s="54"/>
      <c r="Z511" s="54"/>
      <c r="AA511" s="54"/>
    </row>
    <row r="512" spans="3:27" ht="12.75">
      <c r="C512" s="54"/>
      <c r="D512" s="54"/>
      <c r="E512" s="54"/>
      <c r="J512" s="54"/>
      <c r="K512" s="54"/>
      <c r="S512" s="54"/>
      <c r="T512" s="54"/>
      <c r="U512" s="54"/>
      <c r="V512" s="54"/>
      <c r="W512" s="54"/>
      <c r="X512" s="54"/>
      <c r="Y512" s="54"/>
      <c r="Z512" s="54"/>
      <c r="AA512" s="54"/>
    </row>
    <row r="513" spans="3:27" ht="12.75">
      <c r="C513" s="54"/>
      <c r="D513" s="54"/>
      <c r="E513" s="54"/>
      <c r="J513" s="54"/>
      <c r="K513" s="54"/>
      <c r="S513" s="54"/>
      <c r="T513" s="54"/>
      <c r="U513" s="54"/>
      <c r="V513" s="54"/>
      <c r="W513" s="54"/>
      <c r="X513" s="54"/>
      <c r="Y513" s="54"/>
      <c r="Z513" s="54"/>
      <c r="AA513" s="54"/>
    </row>
    <row r="514" spans="3:27" ht="12.75">
      <c r="C514" s="54"/>
      <c r="D514" s="54"/>
      <c r="E514" s="54"/>
      <c r="J514" s="54"/>
      <c r="K514" s="54"/>
      <c r="S514" s="54"/>
      <c r="T514" s="54"/>
      <c r="U514" s="54"/>
      <c r="V514" s="54"/>
      <c r="W514" s="54"/>
      <c r="X514" s="54"/>
      <c r="Y514" s="54"/>
      <c r="Z514" s="54"/>
      <c r="AA514" s="54"/>
    </row>
    <row r="515" spans="3:27" ht="12.75">
      <c r="C515" s="54"/>
      <c r="D515" s="54"/>
      <c r="E515" s="54"/>
      <c r="J515" s="54"/>
      <c r="K515" s="54"/>
      <c r="S515" s="54"/>
      <c r="T515" s="54"/>
      <c r="U515" s="54"/>
      <c r="V515" s="54"/>
      <c r="W515" s="54"/>
      <c r="X515" s="54"/>
      <c r="Y515" s="54"/>
      <c r="Z515" s="54"/>
      <c r="AA515" s="54"/>
    </row>
    <row r="516" spans="3:27" ht="12.75">
      <c r="C516" s="54"/>
      <c r="D516" s="54"/>
      <c r="E516" s="54"/>
      <c r="J516" s="54"/>
      <c r="K516" s="54"/>
      <c r="S516" s="54"/>
      <c r="T516" s="54"/>
      <c r="U516" s="54"/>
      <c r="V516" s="54"/>
      <c r="W516" s="54"/>
      <c r="X516" s="54"/>
      <c r="Y516" s="54"/>
      <c r="Z516" s="54"/>
      <c r="AA516" s="54"/>
    </row>
    <row r="517" spans="3:27" ht="12.75">
      <c r="C517" s="54"/>
      <c r="D517" s="54"/>
      <c r="E517" s="54"/>
      <c r="J517" s="54"/>
      <c r="K517" s="54"/>
      <c r="S517" s="54"/>
      <c r="T517" s="54"/>
      <c r="U517" s="54"/>
      <c r="V517" s="54"/>
      <c r="W517" s="54"/>
      <c r="X517" s="54"/>
      <c r="Y517" s="54"/>
      <c r="Z517" s="54"/>
      <c r="AA517" s="54"/>
    </row>
    <row r="518" spans="3:27" ht="12.75">
      <c r="C518" s="54"/>
      <c r="D518" s="54"/>
      <c r="E518" s="54"/>
      <c r="J518" s="54"/>
      <c r="K518" s="54"/>
      <c r="S518" s="54"/>
      <c r="T518" s="54"/>
      <c r="U518" s="54"/>
      <c r="V518" s="54"/>
      <c r="W518" s="54"/>
      <c r="X518" s="54"/>
      <c r="Y518" s="54"/>
      <c r="Z518" s="54"/>
      <c r="AA518" s="54"/>
    </row>
    <row r="519" spans="3:27" ht="12.75">
      <c r="C519" s="54"/>
      <c r="D519" s="54"/>
      <c r="E519" s="54"/>
      <c r="J519" s="54"/>
      <c r="K519" s="54"/>
      <c r="S519" s="54"/>
      <c r="T519" s="54"/>
      <c r="U519" s="54"/>
      <c r="V519" s="54"/>
      <c r="W519" s="54"/>
      <c r="X519" s="54"/>
      <c r="Y519" s="54"/>
      <c r="Z519" s="54"/>
      <c r="AA519" s="54"/>
    </row>
    <row r="520" spans="3:27" ht="12.75">
      <c r="C520" s="54"/>
      <c r="D520" s="54"/>
      <c r="E520" s="54"/>
      <c r="J520" s="54"/>
      <c r="K520" s="54"/>
      <c r="S520" s="54"/>
      <c r="T520" s="54"/>
      <c r="U520" s="54"/>
      <c r="V520" s="54"/>
      <c r="W520" s="54"/>
      <c r="X520" s="54"/>
      <c r="Y520" s="54"/>
      <c r="Z520" s="54"/>
      <c r="AA520" s="54"/>
    </row>
    <row r="521" spans="3:27" ht="12.75">
      <c r="C521" s="54"/>
      <c r="D521" s="54"/>
      <c r="E521" s="54"/>
      <c r="J521" s="54"/>
      <c r="K521" s="54"/>
      <c r="S521" s="54"/>
      <c r="T521" s="54"/>
      <c r="U521" s="54"/>
      <c r="V521" s="54"/>
      <c r="W521" s="54"/>
      <c r="X521" s="54"/>
      <c r="Y521" s="54"/>
      <c r="Z521" s="54"/>
      <c r="AA521" s="54"/>
    </row>
    <row r="522" spans="3:27" ht="12.75">
      <c r="C522" s="54"/>
      <c r="D522" s="54"/>
      <c r="E522" s="54"/>
      <c r="J522" s="54"/>
      <c r="K522" s="54"/>
      <c r="S522" s="54"/>
      <c r="T522" s="54"/>
      <c r="U522" s="54"/>
      <c r="V522" s="54"/>
      <c r="W522" s="54"/>
      <c r="X522" s="54"/>
      <c r="Y522" s="54"/>
      <c r="Z522" s="54"/>
      <c r="AA522" s="54"/>
    </row>
    <row r="523" spans="3:27" ht="12.75">
      <c r="C523" s="54"/>
      <c r="D523" s="54"/>
      <c r="E523" s="54"/>
      <c r="J523" s="54"/>
      <c r="K523" s="54"/>
      <c r="S523" s="54"/>
      <c r="T523" s="54"/>
      <c r="U523" s="54"/>
      <c r="V523" s="54"/>
      <c r="W523" s="54"/>
      <c r="X523" s="54"/>
      <c r="Y523" s="54"/>
      <c r="Z523" s="54"/>
      <c r="AA523" s="54"/>
    </row>
    <row r="524" spans="3:27" ht="12.75">
      <c r="C524" s="54"/>
      <c r="D524" s="54"/>
      <c r="E524" s="54"/>
      <c r="J524" s="54"/>
      <c r="K524" s="54"/>
      <c r="S524" s="54"/>
      <c r="T524" s="54"/>
      <c r="U524" s="54"/>
      <c r="V524" s="54"/>
      <c r="W524" s="54"/>
      <c r="X524" s="54"/>
      <c r="Y524" s="54"/>
      <c r="Z524" s="54"/>
      <c r="AA524" s="54"/>
    </row>
    <row r="525" spans="3:27" ht="12.75">
      <c r="C525" s="54"/>
      <c r="D525" s="54"/>
      <c r="E525" s="54"/>
      <c r="J525" s="54"/>
      <c r="K525" s="54"/>
      <c r="S525" s="54"/>
      <c r="T525" s="54"/>
      <c r="U525" s="54"/>
      <c r="V525" s="54"/>
      <c r="W525" s="54"/>
      <c r="X525" s="54"/>
      <c r="Y525" s="54"/>
      <c r="Z525" s="54"/>
      <c r="AA525" s="54"/>
    </row>
    <row r="526" spans="3:27" ht="12.75">
      <c r="C526" s="54"/>
      <c r="D526" s="54"/>
      <c r="E526" s="54"/>
      <c r="J526" s="54"/>
      <c r="K526" s="54"/>
      <c r="S526" s="54"/>
      <c r="T526" s="54"/>
      <c r="U526" s="54"/>
      <c r="V526" s="54"/>
      <c r="W526" s="54"/>
      <c r="X526" s="54"/>
      <c r="Y526" s="54"/>
      <c r="Z526" s="54"/>
      <c r="AA526" s="54"/>
    </row>
    <row r="527" spans="3:27" ht="12.75">
      <c r="C527" s="54"/>
      <c r="D527" s="54"/>
      <c r="E527" s="54"/>
      <c r="J527" s="54"/>
      <c r="K527" s="54"/>
      <c r="S527" s="54"/>
      <c r="T527" s="54"/>
      <c r="U527" s="54"/>
      <c r="V527" s="54"/>
      <c r="W527" s="54"/>
      <c r="X527" s="54"/>
      <c r="Y527" s="54"/>
      <c r="Z527" s="54"/>
      <c r="AA527" s="54"/>
    </row>
    <row r="528" spans="3:27" ht="12.75">
      <c r="C528" s="54"/>
      <c r="D528" s="54"/>
      <c r="E528" s="54"/>
      <c r="J528" s="54"/>
      <c r="K528" s="54"/>
      <c r="S528" s="54"/>
      <c r="T528" s="54"/>
      <c r="U528" s="54"/>
      <c r="V528" s="54"/>
      <c r="W528" s="54"/>
      <c r="X528" s="54"/>
      <c r="Y528" s="54"/>
      <c r="Z528" s="54"/>
      <c r="AA528" s="54"/>
    </row>
    <row r="529" spans="3:27" ht="12.75">
      <c r="C529" s="54"/>
      <c r="D529" s="54"/>
      <c r="E529" s="54"/>
      <c r="J529" s="54"/>
      <c r="K529" s="54"/>
      <c r="S529" s="54"/>
      <c r="T529" s="54"/>
      <c r="U529" s="54"/>
      <c r="V529" s="54"/>
      <c r="W529" s="54"/>
      <c r="X529" s="54"/>
      <c r="Y529" s="54"/>
      <c r="Z529" s="54"/>
      <c r="AA529" s="54"/>
    </row>
    <row r="530" spans="3:27" ht="12.75">
      <c r="C530" s="54"/>
      <c r="D530" s="54"/>
      <c r="E530" s="54"/>
      <c r="J530" s="54"/>
      <c r="K530" s="54"/>
      <c r="S530" s="54"/>
      <c r="T530" s="54"/>
      <c r="U530" s="54"/>
      <c r="V530" s="54"/>
      <c r="W530" s="54"/>
      <c r="X530" s="54"/>
      <c r="Y530" s="54"/>
      <c r="Z530" s="54"/>
      <c r="AA530" s="54"/>
    </row>
    <row r="531" spans="3:27" ht="12.75">
      <c r="C531" s="54"/>
      <c r="D531" s="54"/>
      <c r="E531" s="54"/>
      <c r="J531" s="54"/>
      <c r="K531" s="54"/>
      <c r="S531" s="54"/>
      <c r="T531" s="54"/>
      <c r="U531" s="54"/>
      <c r="V531" s="54"/>
      <c r="W531" s="54"/>
      <c r="X531" s="54"/>
      <c r="Y531" s="54"/>
      <c r="Z531" s="54"/>
      <c r="AA531" s="54"/>
    </row>
    <row r="532" spans="3:27" ht="12.75">
      <c r="C532" s="54"/>
      <c r="D532" s="54"/>
      <c r="E532" s="54"/>
      <c r="J532" s="54"/>
      <c r="K532" s="54"/>
      <c r="S532" s="54"/>
      <c r="T532" s="54"/>
      <c r="U532" s="54"/>
      <c r="V532" s="54"/>
      <c r="W532" s="54"/>
      <c r="X532" s="54"/>
      <c r="Y532" s="54"/>
      <c r="Z532" s="54"/>
      <c r="AA532" s="54"/>
    </row>
    <row r="533" spans="3:27" ht="12.75">
      <c r="C533" s="54"/>
      <c r="D533" s="54"/>
      <c r="E533" s="54"/>
      <c r="J533" s="54"/>
      <c r="K533" s="54"/>
      <c r="S533" s="54"/>
      <c r="T533" s="54"/>
      <c r="U533" s="54"/>
      <c r="V533" s="54"/>
      <c r="W533" s="54"/>
      <c r="X533" s="54"/>
      <c r="Y533" s="54"/>
      <c r="Z533" s="54"/>
      <c r="AA533" s="54"/>
    </row>
    <row r="534" spans="3:27" ht="12.75">
      <c r="C534" s="54"/>
      <c r="D534" s="54"/>
      <c r="E534" s="54"/>
      <c r="J534" s="54"/>
      <c r="K534" s="54"/>
      <c r="S534" s="54"/>
      <c r="T534" s="54"/>
      <c r="U534" s="54"/>
      <c r="V534" s="54"/>
      <c r="W534" s="54"/>
      <c r="X534" s="54"/>
      <c r="Y534" s="54"/>
      <c r="Z534" s="54"/>
      <c r="AA534" s="54"/>
    </row>
    <row r="535" spans="3:27" ht="12.75">
      <c r="C535" s="54"/>
      <c r="D535" s="54"/>
      <c r="E535" s="54"/>
      <c r="J535" s="54"/>
      <c r="K535" s="54"/>
      <c r="S535" s="54"/>
      <c r="T535" s="54"/>
      <c r="U535" s="54"/>
      <c r="V535" s="54"/>
      <c r="W535" s="54"/>
      <c r="X535" s="54"/>
      <c r="Y535" s="54"/>
      <c r="Z535" s="54"/>
      <c r="AA535" s="54"/>
    </row>
    <row r="536" spans="3:27" ht="12.75">
      <c r="C536" s="54"/>
      <c r="D536" s="54"/>
      <c r="E536" s="54"/>
      <c r="J536" s="54"/>
      <c r="K536" s="54"/>
      <c r="S536" s="54"/>
      <c r="T536" s="54"/>
      <c r="U536" s="54"/>
      <c r="V536" s="54"/>
      <c r="W536" s="54"/>
      <c r="X536" s="54"/>
      <c r="Y536" s="54"/>
      <c r="Z536" s="54"/>
      <c r="AA536" s="54"/>
    </row>
    <row r="537" spans="3:27" ht="12.75">
      <c r="C537" s="54"/>
      <c r="D537" s="54"/>
      <c r="E537" s="54"/>
      <c r="J537" s="54"/>
      <c r="K537" s="54"/>
      <c r="S537" s="54"/>
      <c r="T537" s="54"/>
      <c r="U537" s="54"/>
      <c r="V537" s="54"/>
      <c r="W537" s="54"/>
      <c r="X537" s="54"/>
      <c r="Y537" s="54"/>
      <c r="Z537" s="54"/>
      <c r="AA537" s="54"/>
    </row>
    <row r="538" spans="3:27" ht="12.75">
      <c r="C538" s="54"/>
      <c r="D538" s="54"/>
      <c r="E538" s="54"/>
      <c r="J538" s="54"/>
      <c r="K538" s="54"/>
      <c r="S538" s="54"/>
      <c r="T538" s="54"/>
      <c r="U538" s="54"/>
      <c r="V538" s="54"/>
      <c r="W538" s="54"/>
      <c r="X538" s="54"/>
      <c r="Y538" s="54"/>
      <c r="Z538" s="54"/>
      <c r="AA538" s="54"/>
    </row>
    <row r="539" spans="3:27" ht="12.75">
      <c r="C539" s="54"/>
      <c r="D539" s="54"/>
      <c r="E539" s="54"/>
      <c r="J539" s="54"/>
      <c r="K539" s="54"/>
      <c r="S539" s="54"/>
      <c r="T539" s="54"/>
      <c r="U539" s="54"/>
      <c r="V539" s="54"/>
      <c r="W539" s="54"/>
      <c r="X539" s="54"/>
      <c r="Y539" s="54"/>
      <c r="Z539" s="54"/>
      <c r="AA539" s="54"/>
    </row>
    <row r="540" spans="3:27" ht="12.75">
      <c r="C540" s="54"/>
      <c r="D540" s="54"/>
      <c r="E540" s="54"/>
      <c r="J540" s="54"/>
      <c r="K540" s="54"/>
      <c r="S540" s="54"/>
      <c r="T540" s="54"/>
      <c r="U540" s="54"/>
      <c r="V540" s="54"/>
      <c r="W540" s="54"/>
      <c r="X540" s="54"/>
      <c r="Y540" s="54"/>
      <c r="Z540" s="54"/>
      <c r="AA540" s="54"/>
    </row>
    <row r="541" spans="3:27" ht="12.75">
      <c r="C541" s="54"/>
      <c r="D541" s="54"/>
      <c r="E541" s="54"/>
      <c r="J541" s="54"/>
      <c r="K541" s="54"/>
      <c r="S541" s="54"/>
      <c r="T541" s="54"/>
      <c r="U541" s="54"/>
      <c r="V541" s="54"/>
      <c r="W541" s="54"/>
      <c r="X541" s="54"/>
      <c r="Y541" s="54"/>
      <c r="Z541" s="54"/>
      <c r="AA541" s="54"/>
    </row>
    <row r="542" spans="3:27" ht="12.75">
      <c r="C542" s="54"/>
      <c r="D542" s="54"/>
      <c r="E542" s="54"/>
      <c r="J542" s="54"/>
      <c r="K542" s="54"/>
      <c r="S542" s="54"/>
      <c r="T542" s="54"/>
      <c r="U542" s="54"/>
      <c r="V542" s="54"/>
      <c r="W542" s="54"/>
      <c r="X542" s="54"/>
      <c r="Y542" s="54"/>
      <c r="Z542" s="54"/>
      <c r="AA542" s="54"/>
    </row>
    <row r="543" spans="3:27" ht="12.75">
      <c r="C543" s="54"/>
      <c r="D543" s="54"/>
      <c r="E543" s="54"/>
      <c r="J543" s="54"/>
      <c r="K543" s="54"/>
      <c r="S543" s="54"/>
      <c r="T543" s="54"/>
      <c r="U543" s="54"/>
      <c r="V543" s="54"/>
      <c r="W543" s="54"/>
      <c r="X543" s="54"/>
      <c r="Y543" s="54"/>
      <c r="Z543" s="54"/>
      <c r="AA543" s="54"/>
    </row>
    <row r="544" spans="3:27" ht="12.75">
      <c r="C544" s="54"/>
      <c r="D544" s="54"/>
      <c r="E544" s="54"/>
      <c r="J544" s="54"/>
      <c r="K544" s="54"/>
      <c r="S544" s="54"/>
      <c r="T544" s="54"/>
      <c r="U544" s="54"/>
      <c r="V544" s="54"/>
      <c r="W544" s="54"/>
      <c r="X544" s="54"/>
      <c r="Y544" s="54"/>
      <c r="Z544" s="54"/>
      <c r="AA544" s="54"/>
    </row>
    <row r="545" spans="3:27" ht="12.75">
      <c r="C545" s="54"/>
      <c r="D545" s="54"/>
      <c r="E545" s="54"/>
      <c r="J545" s="54"/>
      <c r="K545" s="54"/>
      <c r="S545" s="54"/>
      <c r="T545" s="54"/>
      <c r="U545" s="54"/>
      <c r="V545" s="54"/>
      <c r="W545" s="54"/>
      <c r="X545" s="54"/>
      <c r="Y545" s="54"/>
      <c r="Z545" s="54"/>
      <c r="AA545" s="54"/>
    </row>
    <row r="546" spans="3:27" ht="12.75">
      <c r="C546" s="54"/>
      <c r="D546" s="54"/>
      <c r="E546" s="54"/>
      <c r="J546" s="54"/>
      <c r="K546" s="54"/>
      <c r="S546" s="54"/>
      <c r="T546" s="54"/>
      <c r="U546" s="54"/>
      <c r="V546" s="54"/>
      <c r="W546" s="54"/>
      <c r="X546" s="54"/>
      <c r="Y546" s="54"/>
      <c r="Z546" s="54"/>
      <c r="AA546" s="54"/>
    </row>
    <row r="547" spans="3:27" ht="12.75">
      <c r="C547" s="54"/>
      <c r="D547" s="54"/>
      <c r="E547" s="54"/>
      <c r="J547" s="54"/>
      <c r="K547" s="54"/>
      <c r="S547" s="54"/>
      <c r="T547" s="54"/>
      <c r="U547" s="54"/>
      <c r="V547" s="54"/>
      <c r="W547" s="54"/>
      <c r="X547" s="54"/>
      <c r="Y547" s="54"/>
      <c r="Z547" s="54"/>
      <c r="AA547" s="54"/>
    </row>
    <row r="548" spans="3:27" ht="12.75">
      <c r="C548" s="54"/>
      <c r="D548" s="54"/>
      <c r="E548" s="54"/>
      <c r="J548" s="54"/>
      <c r="K548" s="54"/>
      <c r="S548" s="54"/>
      <c r="T548" s="54"/>
      <c r="U548" s="54"/>
      <c r="V548" s="54"/>
      <c r="W548" s="54"/>
      <c r="X548" s="54"/>
      <c r="Y548" s="54"/>
      <c r="Z548" s="54"/>
      <c r="AA548" s="54"/>
    </row>
    <row r="549" spans="3:27" ht="12.75">
      <c r="C549" s="54"/>
      <c r="D549" s="54"/>
      <c r="E549" s="54"/>
      <c r="J549" s="54"/>
      <c r="K549" s="54"/>
      <c r="S549" s="54"/>
      <c r="T549" s="54"/>
      <c r="U549" s="54"/>
      <c r="V549" s="54"/>
      <c r="W549" s="54"/>
      <c r="X549" s="54"/>
      <c r="Y549" s="54"/>
      <c r="Z549" s="54"/>
      <c r="AA549" s="54"/>
    </row>
    <row r="550" spans="3:27" ht="12.75">
      <c r="C550" s="54"/>
      <c r="D550" s="54"/>
      <c r="E550" s="54"/>
      <c r="J550" s="54"/>
      <c r="K550" s="54"/>
      <c r="S550" s="54"/>
      <c r="T550" s="54"/>
      <c r="U550" s="54"/>
      <c r="V550" s="54"/>
      <c r="W550" s="54"/>
      <c r="X550" s="54"/>
      <c r="Y550" s="54"/>
      <c r="Z550" s="54"/>
      <c r="AA550" s="54"/>
    </row>
    <row r="551" spans="3:27" ht="12.75">
      <c r="C551" s="54"/>
      <c r="D551" s="54"/>
      <c r="E551" s="54"/>
      <c r="J551" s="54"/>
      <c r="K551" s="54"/>
      <c r="S551" s="54"/>
      <c r="T551" s="54"/>
      <c r="U551" s="54"/>
      <c r="V551" s="54"/>
      <c r="W551" s="54"/>
      <c r="X551" s="54"/>
      <c r="Y551" s="54"/>
      <c r="Z551" s="54"/>
      <c r="AA551" s="54"/>
    </row>
    <row r="552" spans="3:27" ht="12.75">
      <c r="C552" s="54"/>
      <c r="D552" s="54"/>
      <c r="E552" s="54"/>
      <c r="J552" s="54"/>
      <c r="K552" s="54"/>
      <c r="S552" s="54"/>
      <c r="T552" s="54"/>
      <c r="U552" s="54"/>
      <c r="V552" s="54"/>
      <c r="W552" s="54"/>
      <c r="X552" s="54"/>
      <c r="Y552" s="54"/>
      <c r="Z552" s="54"/>
      <c r="AA552" s="54"/>
    </row>
    <row r="553" spans="3:27" ht="12.75">
      <c r="C553" s="54"/>
      <c r="D553" s="54"/>
      <c r="E553" s="54"/>
      <c r="J553" s="54"/>
      <c r="K553" s="54"/>
      <c r="S553" s="54"/>
      <c r="T553" s="54"/>
      <c r="U553" s="54"/>
      <c r="V553" s="54"/>
      <c r="W553" s="54"/>
      <c r="X553" s="54"/>
      <c r="Y553" s="54"/>
      <c r="Z553" s="54"/>
      <c r="AA553" s="54"/>
    </row>
    <row r="554" spans="3:27" ht="12.75">
      <c r="C554" s="54"/>
      <c r="D554" s="54"/>
      <c r="E554" s="54"/>
      <c r="J554" s="54"/>
      <c r="K554" s="54"/>
      <c r="S554" s="54"/>
      <c r="T554" s="54"/>
      <c r="U554" s="54"/>
      <c r="V554" s="54"/>
      <c r="W554" s="54"/>
      <c r="X554" s="54"/>
      <c r="Y554" s="54"/>
      <c r="Z554" s="54"/>
      <c r="AA554" s="54"/>
    </row>
    <row r="555" spans="3:27" ht="12.75">
      <c r="C555" s="54"/>
      <c r="D555" s="54"/>
      <c r="E555" s="54"/>
      <c r="J555" s="54"/>
      <c r="K555" s="54"/>
      <c r="S555" s="54"/>
      <c r="T555" s="54"/>
      <c r="U555" s="54"/>
      <c r="V555" s="54"/>
      <c r="W555" s="54"/>
      <c r="X555" s="54"/>
      <c r="Y555" s="54"/>
      <c r="Z555" s="54"/>
      <c r="AA555" s="54"/>
    </row>
    <row r="556" spans="3:27" ht="12.75">
      <c r="C556" s="54"/>
      <c r="D556" s="54"/>
      <c r="E556" s="54"/>
      <c r="J556" s="54"/>
      <c r="K556" s="54"/>
      <c r="S556" s="54"/>
      <c r="T556" s="54"/>
      <c r="U556" s="54"/>
      <c r="V556" s="54"/>
      <c r="W556" s="54"/>
      <c r="X556" s="54"/>
      <c r="Y556" s="54"/>
      <c r="Z556" s="54"/>
      <c r="AA556" s="54"/>
    </row>
    <row r="557" spans="3:27" ht="12.75">
      <c r="C557" s="54"/>
      <c r="D557" s="54"/>
      <c r="E557" s="54"/>
      <c r="J557" s="54"/>
      <c r="K557" s="54"/>
      <c r="S557" s="54"/>
      <c r="T557" s="54"/>
      <c r="U557" s="54"/>
      <c r="V557" s="54"/>
      <c r="W557" s="54"/>
      <c r="X557" s="54"/>
      <c r="Y557" s="54"/>
      <c r="Z557" s="54"/>
      <c r="AA557" s="54"/>
    </row>
    <row r="558" spans="3:27" ht="12.75">
      <c r="C558" s="54"/>
      <c r="D558" s="54"/>
      <c r="E558" s="54"/>
      <c r="J558" s="54"/>
      <c r="K558" s="54"/>
      <c r="S558" s="54"/>
      <c r="T558" s="54"/>
      <c r="U558" s="54"/>
      <c r="V558" s="54"/>
      <c r="W558" s="54"/>
      <c r="X558" s="54"/>
      <c r="Y558" s="54"/>
      <c r="Z558" s="54"/>
      <c r="AA558" s="54"/>
    </row>
    <row r="559" spans="3:27" ht="12.75">
      <c r="C559" s="54"/>
      <c r="D559" s="54"/>
      <c r="E559" s="54"/>
      <c r="J559" s="54"/>
      <c r="K559" s="54"/>
      <c r="S559" s="54"/>
      <c r="T559" s="54"/>
      <c r="U559" s="54"/>
      <c r="V559" s="54"/>
      <c r="W559" s="54"/>
      <c r="X559" s="54"/>
      <c r="Y559" s="54"/>
      <c r="Z559" s="54"/>
      <c r="AA559" s="54"/>
    </row>
    <row r="560" spans="3:27" ht="12.75">
      <c r="C560" s="54"/>
      <c r="D560" s="54"/>
      <c r="E560" s="54"/>
      <c r="J560" s="54"/>
      <c r="K560" s="54"/>
      <c r="S560" s="54"/>
      <c r="T560" s="54"/>
      <c r="U560" s="54"/>
      <c r="V560" s="54"/>
      <c r="W560" s="54"/>
      <c r="X560" s="54"/>
      <c r="Y560" s="54"/>
      <c r="Z560" s="54"/>
      <c r="AA560" s="54"/>
    </row>
    <row r="561" spans="3:27" ht="12.75">
      <c r="C561" s="54"/>
      <c r="D561" s="54"/>
      <c r="E561" s="54"/>
      <c r="J561" s="54"/>
      <c r="K561" s="54"/>
      <c r="S561" s="54"/>
      <c r="T561" s="54"/>
      <c r="U561" s="54"/>
      <c r="V561" s="54"/>
      <c r="W561" s="54"/>
      <c r="X561" s="54"/>
      <c r="Y561" s="54"/>
      <c r="Z561" s="54"/>
      <c r="AA561" s="54"/>
    </row>
    <row r="562" spans="3:27" ht="12.75">
      <c r="C562" s="54"/>
      <c r="D562" s="54"/>
      <c r="E562" s="54"/>
      <c r="J562" s="54"/>
      <c r="K562" s="54"/>
      <c r="S562" s="54"/>
      <c r="T562" s="54"/>
      <c r="U562" s="54"/>
      <c r="V562" s="54"/>
      <c r="W562" s="54"/>
      <c r="X562" s="54"/>
      <c r="Y562" s="54"/>
      <c r="Z562" s="54"/>
      <c r="AA562" s="54"/>
    </row>
    <row r="563" spans="3:27" ht="12.75">
      <c r="C563" s="54"/>
      <c r="D563" s="54"/>
      <c r="E563" s="54"/>
      <c r="J563" s="54"/>
      <c r="K563" s="54"/>
      <c r="S563" s="54"/>
      <c r="T563" s="54"/>
      <c r="U563" s="54"/>
      <c r="V563" s="54"/>
      <c r="W563" s="54"/>
      <c r="X563" s="54"/>
      <c r="Y563" s="54"/>
      <c r="Z563" s="54"/>
      <c r="AA563" s="54"/>
    </row>
    <row r="564" spans="3:27" ht="12.75">
      <c r="C564" s="54"/>
      <c r="D564" s="54"/>
      <c r="E564" s="54"/>
      <c r="J564" s="54"/>
      <c r="K564" s="54"/>
      <c r="S564" s="54"/>
      <c r="T564" s="54"/>
      <c r="U564" s="54"/>
      <c r="V564" s="54"/>
      <c r="W564" s="54"/>
      <c r="X564" s="54"/>
      <c r="Y564" s="54"/>
      <c r="Z564" s="54"/>
      <c r="AA564" s="54"/>
    </row>
    <row r="565" spans="3:27" ht="12.75">
      <c r="C565" s="54"/>
      <c r="D565" s="54"/>
      <c r="E565" s="54"/>
      <c r="J565" s="54"/>
      <c r="K565" s="54"/>
      <c r="S565" s="54"/>
      <c r="T565" s="54"/>
      <c r="U565" s="54"/>
      <c r="V565" s="54"/>
      <c r="W565" s="54"/>
      <c r="X565" s="54"/>
      <c r="Y565" s="54"/>
      <c r="Z565" s="54"/>
      <c r="AA565" s="54"/>
    </row>
    <row r="566" spans="3:27" ht="12.75">
      <c r="C566" s="54"/>
      <c r="D566" s="54"/>
      <c r="E566" s="54"/>
      <c r="J566" s="54"/>
      <c r="K566" s="54"/>
      <c r="S566" s="54"/>
      <c r="T566" s="54"/>
      <c r="U566" s="54"/>
      <c r="V566" s="54"/>
      <c r="W566" s="54"/>
      <c r="X566" s="54"/>
      <c r="Y566" s="54"/>
      <c r="Z566" s="54"/>
      <c r="AA566" s="54"/>
    </row>
    <row r="567" spans="3:27" ht="12.75">
      <c r="C567" s="54"/>
      <c r="D567" s="54"/>
      <c r="E567" s="54"/>
      <c r="J567" s="54"/>
      <c r="K567" s="54"/>
      <c r="S567" s="54"/>
      <c r="T567" s="54"/>
      <c r="U567" s="54"/>
      <c r="V567" s="54"/>
      <c r="W567" s="54"/>
      <c r="X567" s="54"/>
      <c r="Y567" s="54"/>
      <c r="Z567" s="54"/>
      <c r="AA567" s="54"/>
    </row>
    <row r="568" spans="3:27" ht="12.75">
      <c r="C568" s="54"/>
      <c r="D568" s="54"/>
      <c r="E568" s="54"/>
      <c r="J568" s="54"/>
      <c r="K568" s="54"/>
      <c r="S568" s="54"/>
      <c r="T568" s="54"/>
      <c r="U568" s="54"/>
      <c r="V568" s="54"/>
      <c r="W568" s="54"/>
      <c r="X568" s="54"/>
      <c r="Y568" s="54"/>
      <c r="Z568" s="54"/>
      <c r="AA568" s="54"/>
    </row>
    <row r="569" spans="3:27" ht="12.75">
      <c r="C569" s="54"/>
      <c r="D569" s="54"/>
      <c r="E569" s="54"/>
      <c r="J569" s="54"/>
      <c r="K569" s="54"/>
      <c r="S569" s="54"/>
      <c r="T569" s="54"/>
      <c r="U569" s="54"/>
      <c r="V569" s="54"/>
      <c r="W569" s="54"/>
      <c r="X569" s="54"/>
      <c r="Y569" s="54"/>
      <c r="Z569" s="54"/>
      <c r="AA569" s="54"/>
    </row>
    <row r="570" spans="3:27" ht="12.75">
      <c r="C570" s="54"/>
      <c r="D570" s="54"/>
      <c r="E570" s="54"/>
      <c r="J570" s="54"/>
      <c r="K570" s="54"/>
      <c r="S570" s="54"/>
      <c r="T570" s="54"/>
      <c r="U570" s="54"/>
      <c r="V570" s="54"/>
      <c r="W570" s="54"/>
      <c r="X570" s="54"/>
      <c r="Y570" s="54"/>
      <c r="Z570" s="54"/>
      <c r="AA570" s="54"/>
    </row>
    <row r="571" spans="3:27" ht="12.75">
      <c r="C571" s="54"/>
      <c r="D571" s="54"/>
      <c r="E571" s="54"/>
      <c r="J571" s="54"/>
      <c r="K571" s="54"/>
      <c r="S571" s="54"/>
      <c r="T571" s="54"/>
      <c r="U571" s="54"/>
      <c r="V571" s="54"/>
      <c r="W571" s="54"/>
      <c r="X571" s="54"/>
      <c r="Y571" s="54"/>
      <c r="Z571" s="54"/>
      <c r="AA571" s="54"/>
    </row>
    <row r="572" spans="3:27" ht="12.75">
      <c r="C572" s="54"/>
      <c r="D572" s="54"/>
      <c r="E572" s="54"/>
      <c r="J572" s="54"/>
      <c r="K572" s="54"/>
      <c r="S572" s="54"/>
      <c r="T572" s="54"/>
      <c r="U572" s="54"/>
      <c r="V572" s="54"/>
      <c r="W572" s="54"/>
      <c r="X572" s="54"/>
      <c r="Y572" s="54"/>
      <c r="Z572" s="54"/>
      <c r="AA572" s="54"/>
    </row>
    <row r="573" spans="3:27" ht="12.75">
      <c r="C573" s="54"/>
      <c r="D573" s="54"/>
      <c r="E573" s="54"/>
      <c r="J573" s="54"/>
      <c r="K573" s="54"/>
      <c r="S573" s="54"/>
      <c r="T573" s="54"/>
      <c r="U573" s="54"/>
      <c r="V573" s="54"/>
      <c r="W573" s="54"/>
      <c r="X573" s="54"/>
      <c r="Y573" s="54"/>
      <c r="Z573" s="54"/>
      <c r="AA573" s="54"/>
    </row>
    <row r="574" spans="3:27" ht="12.75">
      <c r="C574" s="54"/>
      <c r="D574" s="54"/>
      <c r="E574" s="54"/>
      <c r="J574" s="54"/>
      <c r="K574" s="54"/>
      <c r="S574" s="54"/>
      <c r="T574" s="54"/>
      <c r="U574" s="54"/>
      <c r="V574" s="54"/>
      <c r="W574" s="54"/>
      <c r="X574" s="54"/>
      <c r="Y574" s="54"/>
      <c r="Z574" s="54"/>
      <c r="AA574" s="54"/>
    </row>
    <row r="575" spans="3:27" ht="12.75">
      <c r="C575" s="54"/>
      <c r="D575" s="54"/>
      <c r="E575" s="54"/>
      <c r="J575" s="54"/>
      <c r="K575" s="54"/>
      <c r="S575" s="54"/>
      <c r="T575" s="54"/>
      <c r="U575" s="54"/>
      <c r="V575" s="54"/>
      <c r="W575" s="54"/>
      <c r="X575" s="54"/>
      <c r="Y575" s="54"/>
      <c r="Z575" s="54"/>
      <c r="AA575" s="54"/>
    </row>
    <row r="576" spans="3:27" ht="12.75">
      <c r="C576" s="54"/>
      <c r="D576" s="54"/>
      <c r="E576" s="54"/>
      <c r="J576" s="54"/>
      <c r="K576" s="54"/>
      <c r="S576" s="54"/>
      <c r="T576" s="54"/>
      <c r="U576" s="54"/>
      <c r="V576" s="54"/>
      <c r="W576" s="54"/>
      <c r="X576" s="54"/>
      <c r="Y576" s="54"/>
      <c r="Z576" s="54"/>
      <c r="AA576" s="54"/>
    </row>
    <row r="577" spans="3:27" ht="12.75">
      <c r="C577" s="54"/>
      <c r="D577" s="54"/>
      <c r="E577" s="54"/>
      <c r="J577" s="54"/>
      <c r="K577" s="54"/>
      <c r="S577" s="54"/>
      <c r="T577" s="54"/>
      <c r="U577" s="54"/>
      <c r="V577" s="54"/>
      <c r="W577" s="54"/>
      <c r="X577" s="54"/>
      <c r="Y577" s="54"/>
      <c r="Z577" s="54"/>
      <c r="AA577" s="54"/>
    </row>
    <row r="578" spans="3:27" ht="12.75">
      <c r="C578" s="54"/>
      <c r="D578" s="54"/>
      <c r="E578" s="54"/>
      <c r="J578" s="54"/>
      <c r="K578" s="54"/>
      <c r="S578" s="54"/>
      <c r="T578" s="54"/>
      <c r="U578" s="54"/>
      <c r="V578" s="54"/>
      <c r="W578" s="54"/>
      <c r="X578" s="54"/>
      <c r="Y578" s="54"/>
      <c r="Z578" s="54"/>
      <c r="AA578" s="54"/>
    </row>
    <row r="579" spans="3:27" ht="12.75">
      <c r="C579" s="54"/>
      <c r="D579" s="54"/>
      <c r="E579" s="54"/>
      <c r="J579" s="54"/>
      <c r="K579" s="54"/>
      <c r="S579" s="54"/>
      <c r="T579" s="54"/>
      <c r="U579" s="54"/>
      <c r="V579" s="54"/>
      <c r="W579" s="54"/>
      <c r="X579" s="54"/>
      <c r="Y579" s="54"/>
      <c r="Z579" s="54"/>
      <c r="AA579" s="54"/>
    </row>
    <row r="580" spans="3:27" ht="12.75">
      <c r="C580" s="54"/>
      <c r="D580" s="54"/>
      <c r="E580" s="54"/>
      <c r="J580" s="54"/>
      <c r="K580" s="54"/>
      <c r="S580" s="54"/>
      <c r="T580" s="54"/>
      <c r="U580" s="54"/>
      <c r="V580" s="54"/>
      <c r="W580" s="54"/>
      <c r="X580" s="54"/>
      <c r="Y580" s="54"/>
      <c r="Z580" s="54"/>
      <c r="AA580" s="54"/>
    </row>
    <row r="581" spans="3:27" ht="12.75">
      <c r="C581" s="54"/>
      <c r="D581" s="54"/>
      <c r="E581" s="54"/>
      <c r="J581" s="54"/>
      <c r="K581" s="54"/>
      <c r="S581" s="54"/>
      <c r="T581" s="54"/>
      <c r="U581" s="54"/>
      <c r="V581" s="54"/>
      <c r="W581" s="54"/>
      <c r="X581" s="54"/>
      <c r="Y581" s="54"/>
      <c r="Z581" s="54"/>
      <c r="AA581" s="54"/>
    </row>
    <row r="582" spans="3:27" ht="12.75">
      <c r="C582" s="54"/>
      <c r="D582" s="54"/>
      <c r="E582" s="54"/>
      <c r="J582" s="54"/>
      <c r="K582" s="54"/>
      <c r="S582" s="54"/>
      <c r="T582" s="54"/>
      <c r="U582" s="54"/>
      <c r="V582" s="54"/>
      <c r="W582" s="54"/>
      <c r="X582" s="54"/>
      <c r="Y582" s="54"/>
      <c r="Z582" s="54"/>
      <c r="AA582" s="54"/>
    </row>
    <row r="583" spans="3:27" ht="12.75">
      <c r="C583" s="54"/>
      <c r="D583" s="54"/>
      <c r="E583" s="54"/>
      <c r="J583" s="54"/>
      <c r="K583" s="54"/>
      <c r="S583" s="54"/>
      <c r="T583" s="54"/>
      <c r="U583" s="54"/>
      <c r="V583" s="54"/>
      <c r="W583" s="54"/>
      <c r="X583" s="54"/>
      <c r="Y583" s="54"/>
      <c r="Z583" s="54"/>
      <c r="AA583" s="54"/>
    </row>
    <row r="584" spans="3:27" ht="12.75">
      <c r="C584" s="54"/>
      <c r="D584" s="54"/>
      <c r="E584" s="54"/>
      <c r="J584" s="54"/>
      <c r="K584" s="54"/>
      <c r="S584" s="54"/>
      <c r="T584" s="54"/>
      <c r="U584" s="54"/>
      <c r="V584" s="54"/>
      <c r="W584" s="54"/>
      <c r="X584" s="54"/>
      <c r="Y584" s="54"/>
      <c r="Z584" s="54"/>
      <c r="AA584" s="54"/>
    </row>
    <row r="585" spans="3:27" ht="12.75">
      <c r="C585" s="54"/>
      <c r="D585" s="54"/>
      <c r="E585" s="54"/>
      <c r="J585" s="54"/>
      <c r="K585" s="54"/>
      <c r="S585" s="54"/>
      <c r="T585" s="54"/>
      <c r="U585" s="54"/>
      <c r="V585" s="54"/>
      <c r="W585" s="54"/>
      <c r="X585" s="54"/>
      <c r="Y585" s="54"/>
      <c r="Z585" s="54"/>
      <c r="AA585" s="54"/>
    </row>
    <row r="586" spans="3:27" ht="12.75">
      <c r="C586" s="54"/>
      <c r="D586" s="54"/>
      <c r="E586" s="54"/>
      <c r="J586" s="54"/>
      <c r="K586" s="54"/>
      <c r="S586" s="54"/>
      <c r="T586" s="54"/>
      <c r="U586" s="54"/>
      <c r="V586" s="54"/>
      <c r="W586" s="54"/>
      <c r="X586" s="54"/>
      <c r="Y586" s="54"/>
      <c r="Z586" s="54"/>
      <c r="AA586" s="54"/>
    </row>
    <row r="587" spans="3:27" ht="12.75">
      <c r="C587" s="54"/>
      <c r="D587" s="54"/>
      <c r="E587" s="54"/>
      <c r="J587" s="54"/>
      <c r="K587" s="54"/>
      <c r="S587" s="54"/>
      <c r="T587" s="54"/>
      <c r="U587" s="54"/>
      <c r="V587" s="54"/>
      <c r="W587" s="54"/>
      <c r="X587" s="54"/>
      <c r="Y587" s="54"/>
      <c r="Z587" s="54"/>
      <c r="AA587" s="54"/>
    </row>
    <row r="588" spans="3:27" ht="12.75">
      <c r="C588" s="54"/>
      <c r="D588" s="54"/>
      <c r="E588" s="54"/>
      <c r="J588" s="54"/>
      <c r="K588" s="54"/>
      <c r="S588" s="54"/>
      <c r="T588" s="54"/>
      <c r="U588" s="54"/>
      <c r="V588" s="54"/>
      <c r="W588" s="54"/>
      <c r="X588" s="54"/>
      <c r="Y588" s="54"/>
      <c r="Z588" s="54"/>
      <c r="AA588" s="54"/>
    </row>
    <row r="589" spans="3:27" ht="12.75">
      <c r="C589" s="54"/>
      <c r="D589" s="54"/>
      <c r="E589" s="54"/>
      <c r="J589" s="54"/>
      <c r="K589" s="54"/>
      <c r="S589" s="54"/>
      <c r="T589" s="54"/>
      <c r="U589" s="54"/>
      <c r="V589" s="54"/>
      <c r="W589" s="54"/>
      <c r="X589" s="54"/>
      <c r="Y589" s="54"/>
      <c r="Z589" s="54"/>
      <c r="AA589" s="54"/>
    </row>
    <row r="590" spans="3:27" ht="12.75">
      <c r="C590" s="54"/>
      <c r="D590" s="54"/>
      <c r="E590" s="54"/>
      <c r="J590" s="54"/>
      <c r="K590" s="54"/>
      <c r="S590" s="54"/>
      <c r="T590" s="54"/>
      <c r="U590" s="54"/>
      <c r="V590" s="54"/>
      <c r="W590" s="54"/>
      <c r="X590" s="54"/>
      <c r="Y590" s="54"/>
      <c r="Z590" s="54"/>
      <c r="AA590" s="54"/>
    </row>
    <row r="591" spans="3:27" ht="12.75">
      <c r="C591" s="54"/>
      <c r="D591" s="54"/>
      <c r="E591" s="54"/>
      <c r="J591" s="54"/>
      <c r="K591" s="54"/>
      <c r="S591" s="54"/>
      <c r="T591" s="54"/>
      <c r="U591" s="54"/>
      <c r="V591" s="54"/>
      <c r="W591" s="54"/>
      <c r="X591" s="54"/>
      <c r="Y591" s="54"/>
      <c r="Z591" s="54"/>
      <c r="AA591" s="54"/>
    </row>
    <row r="592" spans="3:27" ht="12.75">
      <c r="C592" s="54"/>
      <c r="D592" s="54"/>
      <c r="E592" s="54"/>
      <c r="J592" s="54"/>
      <c r="K592" s="54"/>
      <c r="S592" s="54"/>
      <c r="T592" s="54"/>
      <c r="U592" s="54"/>
      <c r="V592" s="54"/>
      <c r="W592" s="54"/>
      <c r="X592" s="54"/>
      <c r="Y592" s="54"/>
      <c r="Z592" s="54"/>
      <c r="AA592" s="54"/>
    </row>
    <row r="593" spans="3:27" ht="12.75">
      <c r="C593" s="54"/>
      <c r="D593" s="54"/>
      <c r="E593" s="54"/>
      <c r="J593" s="54"/>
      <c r="K593" s="54"/>
      <c r="S593" s="54"/>
      <c r="T593" s="54"/>
      <c r="U593" s="54"/>
      <c r="V593" s="54"/>
      <c r="W593" s="54"/>
      <c r="X593" s="54"/>
      <c r="Y593" s="54"/>
      <c r="Z593" s="54"/>
      <c r="AA593" s="54"/>
    </row>
    <row r="594" spans="3:27" ht="12.75">
      <c r="C594" s="54"/>
      <c r="D594" s="54"/>
      <c r="E594" s="54"/>
      <c r="J594" s="54"/>
      <c r="K594" s="54"/>
      <c r="S594" s="54"/>
      <c r="T594" s="54"/>
      <c r="U594" s="54"/>
      <c r="V594" s="54"/>
      <c r="W594" s="54"/>
      <c r="X594" s="54"/>
      <c r="Y594" s="54"/>
      <c r="Z594" s="54"/>
      <c r="AA594" s="54"/>
    </row>
    <row r="595" spans="3:27" ht="12.75">
      <c r="C595" s="54"/>
      <c r="D595" s="54"/>
      <c r="E595" s="54"/>
      <c r="J595" s="54"/>
      <c r="K595" s="54"/>
      <c r="S595" s="54"/>
      <c r="T595" s="54"/>
      <c r="U595" s="54"/>
      <c r="V595" s="54"/>
      <c r="W595" s="54"/>
      <c r="X595" s="54"/>
      <c r="Y595" s="54"/>
      <c r="Z595" s="54"/>
      <c r="AA595" s="54"/>
    </row>
    <row r="596" spans="3:27" ht="12.75">
      <c r="C596" s="54"/>
      <c r="D596" s="54"/>
      <c r="E596" s="54"/>
      <c r="J596" s="54"/>
      <c r="K596" s="54"/>
      <c r="S596" s="54"/>
      <c r="T596" s="54"/>
      <c r="U596" s="54"/>
      <c r="V596" s="54"/>
      <c r="W596" s="54"/>
      <c r="X596" s="54"/>
      <c r="Y596" s="54"/>
      <c r="Z596" s="54"/>
      <c r="AA596" s="54"/>
    </row>
    <row r="597" spans="3:27" ht="12.75">
      <c r="C597" s="54"/>
      <c r="D597" s="54"/>
      <c r="E597" s="54"/>
      <c r="J597" s="54"/>
      <c r="K597" s="54"/>
      <c r="S597" s="54"/>
      <c r="T597" s="54"/>
      <c r="U597" s="54"/>
      <c r="V597" s="54"/>
      <c r="W597" s="54"/>
      <c r="X597" s="54"/>
      <c r="Y597" s="54"/>
      <c r="Z597" s="54"/>
      <c r="AA597" s="54"/>
    </row>
    <row r="598" spans="3:27" ht="12.75">
      <c r="C598" s="54"/>
      <c r="D598" s="54"/>
      <c r="E598" s="54"/>
      <c r="J598" s="54"/>
      <c r="K598" s="54"/>
      <c r="S598" s="54"/>
      <c r="T598" s="54"/>
      <c r="U598" s="54"/>
      <c r="V598" s="54"/>
      <c r="W598" s="54"/>
      <c r="X598" s="54"/>
      <c r="Y598" s="54"/>
      <c r="Z598" s="54"/>
      <c r="AA598" s="54"/>
    </row>
    <row r="599" spans="3:27" ht="12.75">
      <c r="C599" s="54"/>
      <c r="D599" s="54"/>
      <c r="E599" s="54"/>
      <c r="J599" s="54"/>
      <c r="K599" s="54"/>
      <c r="S599" s="54"/>
      <c r="T599" s="54"/>
      <c r="U599" s="54"/>
      <c r="V599" s="54"/>
      <c r="W599" s="54"/>
      <c r="X599" s="54"/>
      <c r="Y599" s="54"/>
      <c r="Z599" s="54"/>
      <c r="AA599" s="54"/>
    </row>
    <row r="600" spans="3:27" ht="12.75">
      <c r="C600" s="54"/>
      <c r="D600" s="54"/>
      <c r="E600" s="54"/>
      <c r="J600" s="54"/>
      <c r="K600" s="54"/>
      <c r="S600" s="54"/>
      <c r="T600" s="54"/>
      <c r="U600" s="54"/>
      <c r="V600" s="54"/>
      <c r="W600" s="54"/>
      <c r="X600" s="54"/>
      <c r="Y600" s="54"/>
      <c r="Z600" s="54"/>
      <c r="AA600" s="54"/>
    </row>
    <row r="601" spans="3:27" ht="12.75">
      <c r="C601" s="54"/>
      <c r="D601" s="54"/>
      <c r="E601" s="54"/>
      <c r="J601" s="54"/>
      <c r="K601" s="54"/>
      <c r="S601" s="54"/>
      <c r="T601" s="54"/>
      <c r="U601" s="54"/>
      <c r="V601" s="54"/>
      <c r="W601" s="54"/>
      <c r="X601" s="54"/>
      <c r="Y601" s="54"/>
      <c r="Z601" s="54"/>
      <c r="AA601" s="54"/>
    </row>
    <row r="602" spans="3:27" ht="12.75">
      <c r="C602" s="54"/>
      <c r="D602" s="54"/>
      <c r="E602" s="54"/>
      <c r="J602" s="54"/>
      <c r="K602" s="54"/>
      <c r="S602" s="54"/>
      <c r="T602" s="54"/>
      <c r="U602" s="54"/>
      <c r="V602" s="54"/>
      <c r="W602" s="54"/>
      <c r="X602" s="54"/>
      <c r="Y602" s="54"/>
      <c r="Z602" s="54"/>
      <c r="AA602" s="54"/>
    </row>
    <row r="603" spans="3:27" ht="12.75">
      <c r="C603" s="54"/>
      <c r="D603" s="54"/>
      <c r="E603" s="54"/>
      <c r="J603" s="54"/>
      <c r="K603" s="54"/>
      <c r="S603" s="54"/>
      <c r="T603" s="54"/>
      <c r="U603" s="54"/>
      <c r="V603" s="54"/>
      <c r="W603" s="54"/>
      <c r="X603" s="54"/>
      <c r="Y603" s="54"/>
      <c r="Z603" s="54"/>
      <c r="AA603" s="54"/>
    </row>
    <row r="604" spans="3:27" ht="12.75">
      <c r="C604" s="54"/>
      <c r="D604" s="54"/>
      <c r="E604" s="54"/>
      <c r="J604" s="54"/>
      <c r="K604" s="54"/>
      <c r="S604" s="54"/>
      <c r="T604" s="54"/>
      <c r="U604" s="54"/>
      <c r="V604" s="54"/>
      <c r="W604" s="54"/>
      <c r="X604" s="54"/>
      <c r="Y604" s="54"/>
      <c r="Z604" s="54"/>
      <c r="AA604" s="54"/>
    </row>
    <row r="605" spans="3:27" ht="12.75">
      <c r="C605" s="54"/>
      <c r="D605" s="54"/>
      <c r="E605" s="54"/>
      <c r="J605" s="54"/>
      <c r="K605" s="54"/>
      <c r="S605" s="54"/>
      <c r="T605" s="54"/>
      <c r="U605" s="54"/>
      <c r="V605" s="54"/>
      <c r="W605" s="54"/>
      <c r="X605" s="54"/>
      <c r="Y605" s="54"/>
      <c r="Z605" s="54"/>
      <c r="AA605" s="54"/>
    </row>
    <row r="606" spans="3:27" ht="12.75">
      <c r="C606" s="54"/>
      <c r="D606" s="54"/>
      <c r="E606" s="54"/>
      <c r="J606" s="54"/>
      <c r="K606" s="54"/>
      <c r="S606" s="54"/>
      <c r="T606" s="54"/>
      <c r="U606" s="54"/>
      <c r="V606" s="54"/>
      <c r="W606" s="54"/>
      <c r="X606" s="54"/>
      <c r="Y606" s="54"/>
      <c r="Z606" s="54"/>
      <c r="AA606" s="54"/>
    </row>
    <row r="607" spans="3:27" ht="12.75">
      <c r="C607" s="54"/>
      <c r="D607" s="54"/>
      <c r="E607" s="54"/>
      <c r="J607" s="54"/>
      <c r="K607" s="54"/>
      <c r="S607" s="54"/>
      <c r="T607" s="54"/>
      <c r="U607" s="54"/>
      <c r="V607" s="54"/>
      <c r="W607" s="54"/>
      <c r="X607" s="54"/>
      <c r="Y607" s="54"/>
      <c r="Z607" s="54"/>
      <c r="AA607" s="54"/>
    </row>
    <row r="608" spans="3:27" ht="12.75">
      <c r="C608" s="54"/>
      <c r="D608" s="54"/>
      <c r="E608" s="54"/>
      <c r="J608" s="54"/>
      <c r="K608" s="54"/>
      <c r="S608" s="54"/>
      <c r="T608" s="54"/>
      <c r="U608" s="54"/>
      <c r="V608" s="54"/>
      <c r="W608" s="54"/>
      <c r="X608" s="54"/>
      <c r="Y608" s="54"/>
      <c r="Z608" s="54"/>
      <c r="AA608" s="54"/>
    </row>
    <row r="609" spans="3:27" ht="12.75">
      <c r="C609" s="54"/>
      <c r="D609" s="54"/>
      <c r="E609" s="54"/>
      <c r="J609" s="54"/>
      <c r="K609" s="54"/>
      <c r="S609" s="54"/>
      <c r="T609" s="54"/>
      <c r="U609" s="54"/>
      <c r="V609" s="54"/>
      <c r="W609" s="54"/>
      <c r="X609" s="54"/>
      <c r="Y609" s="54"/>
      <c r="Z609" s="54"/>
      <c r="AA609" s="54"/>
    </row>
    <row r="610" spans="3:27" ht="12.75">
      <c r="C610" s="54"/>
      <c r="D610" s="54"/>
      <c r="E610" s="54"/>
      <c r="J610" s="54"/>
      <c r="K610" s="54"/>
      <c r="S610" s="54"/>
      <c r="T610" s="54"/>
      <c r="U610" s="54"/>
      <c r="V610" s="54"/>
      <c r="W610" s="54"/>
      <c r="X610" s="54"/>
      <c r="Y610" s="54"/>
      <c r="Z610" s="54"/>
      <c r="AA610" s="54"/>
    </row>
    <row r="611" spans="3:27" ht="12.75">
      <c r="C611" s="54"/>
      <c r="D611" s="54"/>
      <c r="E611" s="54"/>
      <c r="J611" s="54"/>
      <c r="K611" s="54"/>
      <c r="S611" s="54"/>
      <c r="T611" s="54"/>
      <c r="U611" s="54"/>
      <c r="V611" s="54"/>
      <c r="W611" s="54"/>
      <c r="X611" s="54"/>
      <c r="Y611" s="54"/>
      <c r="Z611" s="54"/>
      <c r="AA611" s="54"/>
    </row>
    <row r="612" spans="3:27" ht="12.75">
      <c r="C612" s="54"/>
      <c r="D612" s="54"/>
      <c r="E612" s="54"/>
      <c r="J612" s="54"/>
      <c r="K612" s="54"/>
      <c r="S612" s="54"/>
      <c r="T612" s="54"/>
      <c r="U612" s="54"/>
      <c r="V612" s="54"/>
      <c r="W612" s="54"/>
      <c r="X612" s="54"/>
      <c r="Y612" s="54"/>
      <c r="Z612" s="54"/>
      <c r="AA612" s="54"/>
    </row>
    <row r="613" spans="3:27" ht="12.75">
      <c r="C613" s="54"/>
      <c r="D613" s="54"/>
      <c r="E613" s="54"/>
      <c r="J613" s="54"/>
      <c r="K613" s="54"/>
      <c r="S613" s="54"/>
      <c r="T613" s="54"/>
      <c r="U613" s="54"/>
      <c r="V613" s="54"/>
      <c r="W613" s="54"/>
      <c r="X613" s="54"/>
      <c r="Y613" s="54"/>
      <c r="Z613" s="54"/>
      <c r="AA613" s="54"/>
    </row>
    <row r="614" spans="3:27" ht="12.75">
      <c r="C614" s="54"/>
      <c r="D614" s="54"/>
      <c r="E614" s="54"/>
      <c r="J614" s="54"/>
      <c r="K614" s="54"/>
      <c r="S614" s="54"/>
      <c r="T614" s="54"/>
      <c r="U614" s="54"/>
      <c r="V614" s="54"/>
      <c r="W614" s="54"/>
      <c r="X614" s="54"/>
      <c r="Y614" s="54"/>
      <c r="Z614" s="54"/>
      <c r="AA614" s="54"/>
    </row>
    <row r="615" spans="3:27" ht="12.75">
      <c r="C615" s="54"/>
      <c r="D615" s="54"/>
      <c r="E615" s="54"/>
      <c r="J615" s="54"/>
      <c r="K615" s="54"/>
      <c r="S615" s="54"/>
      <c r="T615" s="54"/>
      <c r="U615" s="54"/>
      <c r="V615" s="54"/>
      <c r="W615" s="54"/>
      <c r="X615" s="54"/>
      <c r="Y615" s="54"/>
      <c r="Z615" s="54"/>
      <c r="AA615" s="54"/>
    </row>
    <row r="616" spans="3:27" ht="12.75">
      <c r="C616" s="54"/>
      <c r="D616" s="54"/>
      <c r="E616" s="54"/>
      <c r="J616" s="54"/>
      <c r="K616" s="54"/>
      <c r="S616" s="54"/>
      <c r="T616" s="54"/>
      <c r="U616" s="54"/>
      <c r="V616" s="54"/>
      <c r="W616" s="54"/>
      <c r="X616" s="54"/>
      <c r="Y616" s="54"/>
      <c r="Z616" s="54"/>
      <c r="AA616" s="54"/>
    </row>
    <row r="617" spans="3:27" ht="12.75">
      <c r="C617" s="54"/>
      <c r="D617" s="54"/>
      <c r="E617" s="54"/>
      <c r="J617" s="54"/>
      <c r="K617" s="54"/>
      <c r="S617" s="54"/>
      <c r="T617" s="54"/>
      <c r="U617" s="54"/>
      <c r="V617" s="54"/>
      <c r="W617" s="54"/>
      <c r="X617" s="54"/>
      <c r="Y617" s="54"/>
      <c r="Z617" s="54"/>
      <c r="AA617" s="54"/>
    </row>
    <row r="618" spans="3:27" ht="12.75">
      <c r="C618" s="54"/>
      <c r="D618" s="54"/>
      <c r="E618" s="54"/>
      <c r="J618" s="54"/>
      <c r="K618" s="54"/>
      <c r="S618" s="54"/>
      <c r="T618" s="54"/>
      <c r="U618" s="54"/>
      <c r="V618" s="54"/>
      <c r="W618" s="54"/>
      <c r="X618" s="54"/>
      <c r="Y618" s="54"/>
      <c r="Z618" s="54"/>
      <c r="AA618" s="54"/>
    </row>
    <row r="619" spans="3:27" ht="12.75">
      <c r="C619" s="54"/>
      <c r="D619" s="54"/>
      <c r="E619" s="54"/>
      <c r="J619" s="54"/>
      <c r="K619" s="54"/>
      <c r="S619" s="54"/>
      <c r="T619" s="54"/>
      <c r="U619" s="54"/>
      <c r="V619" s="54"/>
      <c r="W619" s="54"/>
      <c r="X619" s="54"/>
      <c r="Y619" s="54"/>
      <c r="Z619" s="54"/>
      <c r="AA619" s="54"/>
    </row>
    <row r="620" spans="3:27" ht="12.75">
      <c r="C620" s="54"/>
      <c r="D620" s="54"/>
      <c r="E620" s="54"/>
      <c r="J620" s="54"/>
      <c r="K620" s="54"/>
      <c r="S620" s="54"/>
      <c r="T620" s="54"/>
      <c r="U620" s="54"/>
      <c r="V620" s="54"/>
      <c r="W620" s="54"/>
      <c r="X620" s="54"/>
      <c r="Y620" s="54"/>
      <c r="Z620" s="54"/>
      <c r="AA620" s="54"/>
    </row>
    <row r="621" spans="3:27" ht="12.75">
      <c r="C621" s="54"/>
      <c r="D621" s="54"/>
      <c r="E621" s="54"/>
      <c r="J621" s="54"/>
      <c r="K621" s="54"/>
      <c r="S621" s="54"/>
      <c r="T621" s="54"/>
      <c r="U621" s="54"/>
      <c r="V621" s="54"/>
      <c r="W621" s="54"/>
      <c r="X621" s="54"/>
      <c r="Y621" s="54"/>
      <c r="Z621" s="54"/>
      <c r="AA621" s="54"/>
    </row>
    <row r="622" spans="3:27" ht="12.75">
      <c r="C622" s="54"/>
      <c r="D622" s="54"/>
      <c r="E622" s="54"/>
      <c r="J622" s="54"/>
      <c r="K622" s="54"/>
      <c r="S622" s="54"/>
      <c r="T622" s="54"/>
      <c r="U622" s="54"/>
      <c r="V622" s="54"/>
      <c r="W622" s="54"/>
      <c r="X622" s="54"/>
      <c r="Y622" s="54"/>
      <c r="Z622" s="54"/>
      <c r="AA622" s="54"/>
    </row>
    <row r="623" spans="3:27" ht="12.75">
      <c r="C623" s="54"/>
      <c r="D623" s="54"/>
      <c r="E623" s="54"/>
      <c r="J623" s="54"/>
      <c r="K623" s="54"/>
      <c r="S623" s="54"/>
      <c r="T623" s="54"/>
      <c r="U623" s="54"/>
      <c r="V623" s="54"/>
      <c r="W623" s="54"/>
      <c r="X623" s="54"/>
      <c r="Y623" s="54"/>
      <c r="Z623" s="54"/>
      <c r="AA623" s="54"/>
    </row>
    <row r="624" spans="3:27" ht="12.75">
      <c r="C624" s="54"/>
      <c r="D624" s="54"/>
      <c r="E624" s="54"/>
      <c r="J624" s="54"/>
      <c r="K624" s="54"/>
      <c r="S624" s="54"/>
      <c r="T624" s="54"/>
      <c r="U624" s="54"/>
      <c r="V624" s="54"/>
      <c r="W624" s="54"/>
      <c r="X624" s="54"/>
      <c r="Y624" s="54"/>
      <c r="Z624" s="54"/>
      <c r="AA624" s="54"/>
    </row>
    <row r="625" spans="3:27" ht="12.75">
      <c r="C625" s="54"/>
      <c r="D625" s="54"/>
      <c r="E625" s="54"/>
      <c r="J625" s="54"/>
      <c r="K625" s="54"/>
      <c r="S625" s="54"/>
      <c r="T625" s="54"/>
      <c r="U625" s="54"/>
      <c r="V625" s="54"/>
      <c r="W625" s="54"/>
      <c r="X625" s="54"/>
      <c r="Y625" s="54"/>
      <c r="Z625" s="54"/>
      <c r="AA625" s="54"/>
    </row>
    <row r="626" spans="3:27" ht="12.75">
      <c r="C626" s="54"/>
      <c r="D626" s="54"/>
      <c r="E626" s="54"/>
      <c r="J626" s="54"/>
      <c r="K626" s="54"/>
      <c r="S626" s="54"/>
      <c r="T626" s="54"/>
      <c r="U626" s="54"/>
      <c r="V626" s="54"/>
      <c r="W626" s="54"/>
      <c r="X626" s="54"/>
      <c r="Y626" s="54"/>
      <c r="Z626" s="54"/>
      <c r="AA626" s="54"/>
    </row>
    <row r="627" spans="3:27" ht="12.75">
      <c r="C627" s="54"/>
      <c r="D627" s="54"/>
      <c r="E627" s="54"/>
      <c r="J627" s="54"/>
      <c r="K627" s="54"/>
      <c r="S627" s="54"/>
      <c r="T627" s="54"/>
      <c r="U627" s="54"/>
      <c r="V627" s="54"/>
      <c r="W627" s="54"/>
      <c r="X627" s="54"/>
      <c r="Y627" s="54"/>
      <c r="Z627" s="54"/>
      <c r="AA627" s="54"/>
    </row>
    <row r="628" spans="3:27" ht="12.75">
      <c r="C628" s="54"/>
      <c r="D628" s="54"/>
      <c r="E628" s="54"/>
      <c r="J628" s="54"/>
      <c r="K628" s="54"/>
      <c r="S628" s="54"/>
      <c r="T628" s="54"/>
      <c r="U628" s="54"/>
      <c r="V628" s="54"/>
      <c r="W628" s="54"/>
      <c r="X628" s="54"/>
      <c r="Y628" s="54"/>
      <c r="Z628" s="54"/>
      <c r="AA628" s="54"/>
    </row>
    <row r="629" spans="3:27" ht="12.75">
      <c r="C629" s="54"/>
      <c r="D629" s="54"/>
      <c r="E629" s="54"/>
      <c r="J629" s="54"/>
      <c r="K629" s="54"/>
      <c r="S629" s="54"/>
      <c r="T629" s="54"/>
      <c r="U629" s="54"/>
      <c r="V629" s="54"/>
      <c r="W629" s="54"/>
      <c r="X629" s="54"/>
      <c r="Y629" s="54"/>
      <c r="Z629" s="54"/>
      <c r="AA629" s="54"/>
    </row>
    <row r="630" spans="3:27" ht="12.75">
      <c r="C630" s="54"/>
      <c r="D630" s="54"/>
      <c r="E630" s="54"/>
      <c r="J630" s="54"/>
      <c r="K630" s="54"/>
      <c r="S630" s="54"/>
      <c r="T630" s="54"/>
      <c r="U630" s="54"/>
      <c r="V630" s="54"/>
      <c r="W630" s="54"/>
      <c r="X630" s="54"/>
      <c r="Y630" s="54"/>
      <c r="Z630" s="54"/>
      <c r="AA630" s="54"/>
    </row>
    <row r="631" spans="3:27" ht="12.75">
      <c r="C631" s="54"/>
      <c r="D631" s="54"/>
      <c r="E631" s="54"/>
      <c r="J631" s="54"/>
      <c r="K631" s="54"/>
      <c r="S631" s="54"/>
      <c r="T631" s="54"/>
      <c r="U631" s="54"/>
      <c r="V631" s="54"/>
      <c r="W631" s="54"/>
      <c r="X631" s="54"/>
      <c r="Y631" s="54"/>
      <c r="Z631" s="54"/>
      <c r="AA631" s="54"/>
    </row>
    <row r="632" spans="3:27" ht="12.75">
      <c r="C632" s="54"/>
      <c r="D632" s="54"/>
      <c r="E632" s="54"/>
      <c r="J632" s="54"/>
      <c r="K632" s="54"/>
      <c r="S632" s="54"/>
      <c r="T632" s="54"/>
      <c r="U632" s="54"/>
      <c r="V632" s="54"/>
      <c r="W632" s="54"/>
      <c r="X632" s="54"/>
      <c r="Y632" s="54"/>
      <c r="Z632" s="54"/>
      <c r="AA632" s="54"/>
    </row>
    <row r="633" spans="3:27" ht="12.75">
      <c r="C633" s="54"/>
      <c r="D633" s="54"/>
      <c r="E633" s="54"/>
      <c r="J633" s="54"/>
      <c r="K633" s="54"/>
      <c r="S633" s="54"/>
      <c r="T633" s="54"/>
      <c r="U633" s="54"/>
      <c r="V633" s="54"/>
      <c r="W633" s="54"/>
      <c r="X633" s="54"/>
      <c r="Y633" s="54"/>
      <c r="Z633" s="54"/>
      <c r="AA633" s="54"/>
    </row>
    <row r="634" spans="3:27" ht="12.75">
      <c r="C634" s="54"/>
      <c r="D634" s="54"/>
      <c r="E634" s="54"/>
      <c r="J634" s="54"/>
      <c r="K634" s="54"/>
      <c r="S634" s="54"/>
      <c r="T634" s="54"/>
      <c r="U634" s="54"/>
      <c r="V634" s="54"/>
      <c r="W634" s="54"/>
      <c r="X634" s="54"/>
      <c r="Y634" s="54"/>
      <c r="Z634" s="54"/>
      <c r="AA634" s="54"/>
    </row>
    <row r="635" spans="3:27" ht="12.75">
      <c r="C635" s="54"/>
      <c r="D635" s="54"/>
      <c r="E635" s="54"/>
      <c r="J635" s="54"/>
      <c r="K635" s="54"/>
      <c r="S635" s="54"/>
      <c r="T635" s="54"/>
      <c r="U635" s="54"/>
      <c r="V635" s="54"/>
      <c r="W635" s="54"/>
      <c r="X635" s="54"/>
      <c r="Y635" s="54"/>
      <c r="Z635" s="54"/>
      <c r="AA635" s="54"/>
    </row>
    <row r="636" spans="3:27" ht="12.75">
      <c r="C636" s="54"/>
      <c r="D636" s="54"/>
      <c r="E636" s="54"/>
      <c r="J636" s="54"/>
      <c r="K636" s="54"/>
      <c r="S636" s="54"/>
      <c r="T636" s="54"/>
      <c r="U636" s="54"/>
      <c r="V636" s="54"/>
      <c r="W636" s="54"/>
      <c r="X636" s="54"/>
      <c r="Y636" s="54"/>
      <c r="Z636" s="54"/>
      <c r="AA636" s="54"/>
    </row>
    <row r="637" spans="3:27" ht="12.75">
      <c r="C637" s="54"/>
      <c r="D637" s="54"/>
      <c r="E637" s="54"/>
      <c r="J637" s="54"/>
      <c r="K637" s="54"/>
      <c r="S637" s="54"/>
      <c r="T637" s="54"/>
      <c r="U637" s="54"/>
      <c r="V637" s="54"/>
      <c r="W637" s="54"/>
      <c r="X637" s="54"/>
      <c r="Y637" s="54"/>
      <c r="Z637" s="54"/>
      <c r="AA637" s="54"/>
    </row>
    <row r="638" spans="3:27" ht="12.75">
      <c r="C638" s="54"/>
      <c r="D638" s="54"/>
      <c r="E638" s="54"/>
      <c r="J638" s="54"/>
      <c r="K638" s="54"/>
      <c r="S638" s="54"/>
      <c r="T638" s="54"/>
      <c r="U638" s="54"/>
      <c r="V638" s="54"/>
      <c r="W638" s="54"/>
      <c r="X638" s="54"/>
      <c r="Y638" s="54"/>
      <c r="Z638" s="54"/>
      <c r="AA638" s="54"/>
    </row>
    <row r="639" spans="3:27" ht="12.75">
      <c r="C639" s="54"/>
      <c r="D639" s="54"/>
      <c r="E639" s="54"/>
      <c r="J639" s="54"/>
      <c r="K639" s="54"/>
      <c r="S639" s="54"/>
      <c r="T639" s="54"/>
      <c r="U639" s="54"/>
      <c r="V639" s="54"/>
      <c r="W639" s="54"/>
      <c r="X639" s="54"/>
      <c r="Y639" s="54"/>
      <c r="Z639" s="54"/>
      <c r="AA639" s="54"/>
    </row>
    <row r="640" spans="3:27" ht="12.75">
      <c r="C640" s="54"/>
      <c r="D640" s="54"/>
      <c r="E640" s="54"/>
      <c r="J640" s="54"/>
      <c r="K640" s="54"/>
      <c r="S640" s="54"/>
      <c r="T640" s="54"/>
      <c r="U640" s="54"/>
      <c r="V640" s="54"/>
      <c r="W640" s="54"/>
      <c r="X640" s="54"/>
      <c r="Y640" s="54"/>
      <c r="Z640" s="54"/>
      <c r="AA640" s="54"/>
    </row>
    <row r="641" spans="3:27" ht="12.75">
      <c r="C641" s="54"/>
      <c r="D641" s="54"/>
      <c r="E641" s="54"/>
      <c r="J641" s="54"/>
      <c r="K641" s="54"/>
      <c r="S641" s="54"/>
      <c r="T641" s="54"/>
      <c r="U641" s="54"/>
      <c r="V641" s="54"/>
      <c r="W641" s="54"/>
      <c r="X641" s="54"/>
      <c r="Y641" s="54"/>
      <c r="Z641" s="54"/>
      <c r="AA641" s="54"/>
    </row>
    <row r="642" spans="3:27" ht="12.75">
      <c r="C642" s="54"/>
      <c r="D642" s="54"/>
      <c r="E642" s="54"/>
      <c r="J642" s="54"/>
      <c r="K642" s="54"/>
      <c r="S642" s="54"/>
      <c r="T642" s="54"/>
      <c r="U642" s="54"/>
      <c r="V642" s="54"/>
      <c r="W642" s="54"/>
      <c r="X642" s="54"/>
      <c r="Y642" s="54"/>
      <c r="Z642" s="54"/>
      <c r="AA642" s="54"/>
    </row>
    <row r="643" spans="3:27" ht="12.75">
      <c r="C643" s="54"/>
      <c r="D643" s="54"/>
      <c r="E643" s="54"/>
      <c r="J643" s="54"/>
      <c r="K643" s="54"/>
      <c r="S643" s="54"/>
      <c r="T643" s="54"/>
      <c r="U643" s="54"/>
      <c r="V643" s="54"/>
      <c r="W643" s="54"/>
      <c r="X643" s="54"/>
      <c r="Y643" s="54"/>
      <c r="Z643" s="54"/>
      <c r="AA643" s="54"/>
    </row>
    <row r="644" spans="3:27" ht="12.75">
      <c r="C644" s="54"/>
      <c r="D644" s="54"/>
      <c r="E644" s="54"/>
      <c r="J644" s="54"/>
      <c r="K644" s="54"/>
      <c r="S644" s="54"/>
      <c r="T644" s="54"/>
      <c r="U644" s="54"/>
      <c r="V644" s="54"/>
      <c r="W644" s="54"/>
      <c r="X644" s="54"/>
      <c r="Y644" s="54"/>
      <c r="Z644" s="54"/>
      <c r="AA644" s="54"/>
    </row>
    <row r="645" spans="3:27" ht="12.75">
      <c r="C645" s="54"/>
      <c r="D645" s="54"/>
      <c r="E645" s="54"/>
      <c r="J645" s="54"/>
      <c r="K645" s="54"/>
      <c r="S645" s="54"/>
      <c r="T645" s="54"/>
      <c r="U645" s="54"/>
      <c r="V645" s="54"/>
      <c r="W645" s="54"/>
      <c r="X645" s="54"/>
      <c r="Y645" s="54"/>
      <c r="Z645" s="54"/>
      <c r="AA645" s="54"/>
    </row>
    <row r="646" spans="3:27" ht="12.75">
      <c r="C646" s="54"/>
      <c r="D646" s="54"/>
      <c r="E646" s="54"/>
      <c r="J646" s="54"/>
      <c r="K646" s="54"/>
      <c r="S646" s="54"/>
      <c r="T646" s="54"/>
      <c r="U646" s="54"/>
      <c r="V646" s="54"/>
      <c r="W646" s="54"/>
      <c r="X646" s="54"/>
      <c r="Y646" s="54"/>
      <c r="Z646" s="54"/>
      <c r="AA646" s="54"/>
    </row>
    <row r="647" spans="3:27" ht="12.75">
      <c r="C647" s="54"/>
      <c r="D647" s="54"/>
      <c r="E647" s="54"/>
      <c r="J647" s="54"/>
      <c r="K647" s="54"/>
      <c r="S647" s="54"/>
      <c r="T647" s="54"/>
      <c r="U647" s="54"/>
      <c r="V647" s="54"/>
      <c r="W647" s="54"/>
      <c r="X647" s="54"/>
      <c r="Y647" s="54"/>
      <c r="Z647" s="54"/>
      <c r="AA647" s="54"/>
    </row>
    <row r="648" spans="3:27" ht="12.75">
      <c r="C648" s="54"/>
      <c r="D648" s="54"/>
      <c r="E648" s="54"/>
      <c r="J648" s="54"/>
      <c r="K648" s="54"/>
      <c r="S648" s="54"/>
      <c r="T648" s="54"/>
      <c r="U648" s="54"/>
      <c r="V648" s="54"/>
      <c r="W648" s="54"/>
      <c r="X648" s="54"/>
      <c r="Y648" s="54"/>
      <c r="Z648" s="54"/>
      <c r="AA648" s="54"/>
    </row>
    <row r="649" spans="3:27" ht="12.75">
      <c r="C649" s="54"/>
      <c r="D649" s="54"/>
      <c r="E649" s="54"/>
      <c r="J649" s="54"/>
      <c r="K649" s="54"/>
      <c r="S649" s="54"/>
      <c r="T649" s="54"/>
      <c r="U649" s="54"/>
      <c r="V649" s="54"/>
      <c r="W649" s="54"/>
      <c r="X649" s="54"/>
      <c r="Y649" s="54"/>
      <c r="Z649" s="54"/>
      <c r="AA649" s="54"/>
    </row>
    <row r="650" spans="3:27" ht="12.75">
      <c r="C650" s="54"/>
      <c r="D650" s="54"/>
      <c r="E650" s="54"/>
      <c r="J650" s="54"/>
      <c r="K650" s="54"/>
      <c r="S650" s="54"/>
      <c r="T650" s="54"/>
      <c r="U650" s="54"/>
      <c r="V650" s="54"/>
      <c r="W650" s="54"/>
      <c r="X650" s="54"/>
      <c r="Y650" s="54"/>
      <c r="Z650" s="54"/>
      <c r="AA650" s="54"/>
    </row>
    <row r="651" spans="3:27" ht="12.75">
      <c r="C651" s="54"/>
      <c r="D651" s="54"/>
      <c r="E651" s="54"/>
      <c r="J651" s="54"/>
      <c r="K651" s="54"/>
      <c r="S651" s="54"/>
      <c r="T651" s="54"/>
      <c r="U651" s="54"/>
      <c r="V651" s="54"/>
      <c r="W651" s="54"/>
      <c r="X651" s="54"/>
      <c r="Y651" s="54"/>
      <c r="Z651" s="54"/>
      <c r="AA651" s="54"/>
    </row>
    <row r="652" spans="3:27" ht="12.75">
      <c r="C652" s="54"/>
      <c r="D652" s="54"/>
      <c r="E652" s="54"/>
      <c r="J652" s="54"/>
      <c r="K652" s="54"/>
      <c r="S652" s="54"/>
      <c r="T652" s="54"/>
      <c r="U652" s="54"/>
      <c r="V652" s="54"/>
      <c r="W652" s="54"/>
      <c r="X652" s="54"/>
      <c r="Y652" s="54"/>
      <c r="Z652" s="54"/>
      <c r="AA652" s="54"/>
    </row>
    <row r="653" spans="3:27" ht="12.75">
      <c r="C653" s="54"/>
      <c r="D653" s="54"/>
      <c r="E653" s="54"/>
      <c r="J653" s="54"/>
      <c r="K653" s="54"/>
      <c r="S653" s="54"/>
      <c r="T653" s="54"/>
      <c r="U653" s="54"/>
      <c r="V653" s="54"/>
      <c r="W653" s="54"/>
      <c r="X653" s="54"/>
      <c r="Y653" s="54"/>
      <c r="Z653" s="54"/>
      <c r="AA653" s="54"/>
    </row>
    <row r="654" spans="3:27" ht="12.75">
      <c r="C654" s="54"/>
      <c r="D654" s="54"/>
      <c r="E654" s="54"/>
      <c r="J654" s="54"/>
      <c r="K654" s="54"/>
      <c r="S654" s="54"/>
      <c r="T654" s="54"/>
      <c r="U654" s="54"/>
      <c r="V654" s="54"/>
      <c r="W654" s="54"/>
      <c r="X654" s="54"/>
      <c r="Y654" s="54"/>
      <c r="Z654" s="54"/>
      <c r="AA654" s="54"/>
    </row>
    <row r="655" spans="3:27" ht="12.75">
      <c r="C655" s="54"/>
      <c r="D655" s="54"/>
      <c r="E655" s="54"/>
      <c r="J655" s="54"/>
      <c r="K655" s="54"/>
      <c r="S655" s="54"/>
      <c r="T655" s="54"/>
      <c r="U655" s="54"/>
      <c r="V655" s="54"/>
      <c r="W655" s="54"/>
      <c r="X655" s="54"/>
      <c r="Y655" s="54"/>
      <c r="Z655" s="54"/>
      <c r="AA655" s="54"/>
    </row>
    <row r="656" spans="3:27" ht="12.75">
      <c r="C656" s="54"/>
      <c r="D656" s="54"/>
      <c r="E656" s="54"/>
      <c r="J656" s="54"/>
      <c r="K656" s="54"/>
      <c r="S656" s="54"/>
      <c r="T656" s="54"/>
      <c r="U656" s="54"/>
      <c r="V656" s="54"/>
      <c r="W656" s="54"/>
      <c r="X656" s="54"/>
      <c r="Y656" s="54"/>
      <c r="Z656" s="54"/>
      <c r="AA656" s="54"/>
    </row>
    <row r="657" spans="3:27" ht="12.75">
      <c r="C657" s="54"/>
      <c r="D657" s="54"/>
      <c r="E657" s="54"/>
      <c r="J657" s="54"/>
      <c r="K657" s="54"/>
      <c r="S657" s="54"/>
      <c r="T657" s="54"/>
      <c r="U657" s="54"/>
      <c r="V657" s="54"/>
      <c r="W657" s="54"/>
      <c r="X657" s="54"/>
      <c r="Y657" s="54"/>
      <c r="Z657" s="54"/>
      <c r="AA657" s="54"/>
    </row>
    <row r="658" spans="3:27" ht="12.75">
      <c r="C658" s="54"/>
      <c r="D658" s="54"/>
      <c r="E658" s="54"/>
      <c r="J658" s="54"/>
      <c r="K658" s="54"/>
      <c r="S658" s="54"/>
      <c r="T658" s="54"/>
      <c r="U658" s="54"/>
      <c r="V658" s="54"/>
      <c r="W658" s="54"/>
      <c r="X658" s="54"/>
      <c r="Y658" s="54"/>
      <c r="Z658" s="54"/>
      <c r="AA658" s="54"/>
    </row>
    <row r="659" spans="3:27" ht="12.75">
      <c r="C659" s="54"/>
      <c r="D659" s="54"/>
      <c r="E659" s="54"/>
      <c r="J659" s="54"/>
      <c r="K659" s="54"/>
      <c r="S659" s="54"/>
      <c r="T659" s="54"/>
      <c r="U659" s="54"/>
      <c r="V659" s="54"/>
      <c r="W659" s="54"/>
      <c r="X659" s="54"/>
      <c r="Y659" s="54"/>
      <c r="Z659" s="54"/>
      <c r="AA659" s="54"/>
    </row>
    <row r="660" spans="3:27" ht="12.75">
      <c r="C660" s="54"/>
      <c r="D660" s="54"/>
      <c r="E660" s="54"/>
      <c r="J660" s="54"/>
      <c r="K660" s="54"/>
      <c r="S660" s="54"/>
      <c r="T660" s="54"/>
      <c r="U660" s="54"/>
      <c r="V660" s="54"/>
      <c r="W660" s="54"/>
      <c r="X660" s="54"/>
      <c r="Y660" s="54"/>
      <c r="Z660" s="54"/>
      <c r="AA660" s="54"/>
    </row>
    <row r="661" spans="3:27" ht="12.75">
      <c r="C661" s="54"/>
      <c r="D661" s="54"/>
      <c r="E661" s="54"/>
      <c r="J661" s="54"/>
      <c r="K661" s="54"/>
      <c r="S661" s="54"/>
      <c r="T661" s="54"/>
      <c r="U661" s="54"/>
      <c r="V661" s="54"/>
      <c r="W661" s="54"/>
      <c r="X661" s="54"/>
      <c r="Y661" s="54"/>
      <c r="Z661" s="54"/>
      <c r="AA661" s="54"/>
    </row>
    <row r="662" spans="3:27" ht="12.75">
      <c r="C662" s="54"/>
      <c r="D662" s="54"/>
      <c r="E662" s="54"/>
      <c r="J662" s="54"/>
      <c r="K662" s="54"/>
      <c r="S662" s="54"/>
      <c r="T662" s="54"/>
      <c r="U662" s="54"/>
      <c r="V662" s="54"/>
      <c r="W662" s="54"/>
      <c r="X662" s="54"/>
      <c r="Y662" s="54"/>
      <c r="Z662" s="54"/>
      <c r="AA662" s="54"/>
    </row>
    <row r="663" spans="3:27" ht="12.75">
      <c r="C663" s="54"/>
      <c r="D663" s="54"/>
      <c r="E663" s="54"/>
      <c r="J663" s="54"/>
      <c r="K663" s="54"/>
      <c r="S663" s="54"/>
      <c r="T663" s="54"/>
      <c r="U663" s="54"/>
      <c r="V663" s="54"/>
      <c r="W663" s="54"/>
      <c r="X663" s="54"/>
      <c r="Y663" s="54"/>
      <c r="Z663" s="54"/>
      <c r="AA663" s="54"/>
    </row>
    <row r="664" spans="3:27" ht="12.75">
      <c r="C664" s="54"/>
      <c r="D664" s="54"/>
      <c r="E664" s="54"/>
      <c r="J664" s="54"/>
      <c r="K664" s="54"/>
      <c r="S664" s="54"/>
      <c r="T664" s="54"/>
      <c r="U664" s="54"/>
      <c r="V664" s="54"/>
      <c r="W664" s="54"/>
      <c r="X664" s="54"/>
      <c r="Y664" s="54"/>
      <c r="Z664" s="54"/>
      <c r="AA664" s="54"/>
    </row>
    <row r="665" spans="3:27" ht="12.75">
      <c r="C665" s="54"/>
      <c r="D665" s="54"/>
      <c r="E665" s="54"/>
      <c r="J665" s="54"/>
      <c r="K665" s="54"/>
      <c r="S665" s="54"/>
      <c r="T665" s="54"/>
      <c r="U665" s="54"/>
      <c r="V665" s="54"/>
      <c r="W665" s="54"/>
      <c r="X665" s="54"/>
      <c r="Y665" s="54"/>
      <c r="Z665" s="54"/>
      <c r="AA665" s="54"/>
    </row>
    <row r="666" spans="3:27" ht="12.75">
      <c r="C666" s="54"/>
      <c r="D666" s="54"/>
      <c r="E666" s="54"/>
      <c r="J666" s="54"/>
      <c r="K666" s="54"/>
      <c r="S666" s="54"/>
      <c r="T666" s="54"/>
      <c r="U666" s="54"/>
      <c r="V666" s="54"/>
      <c r="W666" s="54"/>
      <c r="X666" s="54"/>
      <c r="Y666" s="54"/>
      <c r="Z666" s="54"/>
      <c r="AA666" s="54"/>
    </row>
    <row r="667" spans="3:27" ht="12.75">
      <c r="C667" s="54"/>
      <c r="D667" s="54"/>
      <c r="E667" s="54"/>
      <c r="J667" s="54"/>
      <c r="K667" s="54"/>
      <c r="S667" s="54"/>
      <c r="T667" s="54"/>
      <c r="U667" s="54"/>
      <c r="V667" s="54"/>
      <c r="W667" s="54"/>
      <c r="X667" s="54"/>
      <c r="Y667" s="54"/>
      <c r="Z667" s="54"/>
      <c r="AA667" s="54"/>
    </row>
    <row r="668" spans="3:27" ht="12.75">
      <c r="C668" s="54"/>
      <c r="D668" s="54"/>
      <c r="E668" s="54"/>
      <c r="J668" s="54"/>
      <c r="K668" s="54"/>
      <c r="S668" s="54"/>
      <c r="T668" s="54"/>
      <c r="U668" s="54"/>
      <c r="V668" s="54"/>
      <c r="W668" s="54"/>
      <c r="X668" s="54"/>
      <c r="Y668" s="54"/>
      <c r="Z668" s="54"/>
      <c r="AA668" s="54"/>
    </row>
    <row r="669" spans="3:27" ht="12.75">
      <c r="C669" s="54"/>
      <c r="D669" s="54"/>
      <c r="E669" s="54"/>
      <c r="J669" s="54"/>
      <c r="K669" s="54"/>
      <c r="S669" s="54"/>
      <c r="T669" s="54"/>
      <c r="U669" s="54"/>
      <c r="V669" s="54"/>
      <c r="W669" s="54"/>
      <c r="X669" s="54"/>
      <c r="Y669" s="54"/>
      <c r="Z669" s="54"/>
      <c r="AA669" s="54"/>
    </row>
    <row r="670" spans="3:27" ht="12.75">
      <c r="C670" s="54"/>
      <c r="D670" s="54"/>
      <c r="E670" s="54"/>
      <c r="J670" s="54"/>
      <c r="K670" s="54"/>
      <c r="S670" s="54"/>
      <c r="T670" s="54"/>
      <c r="U670" s="54"/>
      <c r="V670" s="54"/>
      <c r="W670" s="54"/>
      <c r="X670" s="54"/>
      <c r="Y670" s="54"/>
      <c r="Z670" s="54"/>
      <c r="AA670" s="54"/>
    </row>
    <row r="671" spans="3:27" ht="12.75">
      <c r="C671" s="54"/>
      <c r="D671" s="54"/>
      <c r="E671" s="54"/>
      <c r="J671" s="54"/>
      <c r="K671" s="54"/>
      <c r="S671" s="54"/>
      <c r="T671" s="54"/>
      <c r="U671" s="54"/>
      <c r="V671" s="54"/>
      <c r="W671" s="54"/>
      <c r="X671" s="54"/>
      <c r="Y671" s="54"/>
      <c r="Z671" s="54"/>
      <c r="AA671" s="54"/>
    </row>
    <row r="672" spans="3:27" ht="12.75">
      <c r="C672" s="54"/>
      <c r="D672" s="54"/>
      <c r="E672" s="54"/>
      <c r="J672" s="54"/>
      <c r="K672" s="54"/>
      <c r="S672" s="54"/>
      <c r="T672" s="54"/>
      <c r="U672" s="54"/>
      <c r="V672" s="54"/>
      <c r="W672" s="54"/>
      <c r="X672" s="54"/>
      <c r="Y672" s="54"/>
      <c r="Z672" s="54"/>
      <c r="AA672" s="54"/>
    </row>
    <row r="673" spans="3:27" ht="12.75">
      <c r="C673" s="54"/>
      <c r="D673" s="54"/>
      <c r="E673" s="54"/>
      <c r="J673" s="54"/>
      <c r="K673" s="54"/>
      <c r="S673" s="54"/>
      <c r="T673" s="54"/>
      <c r="U673" s="54"/>
      <c r="V673" s="54"/>
      <c r="W673" s="54"/>
      <c r="X673" s="54"/>
      <c r="Y673" s="54"/>
      <c r="Z673" s="54"/>
      <c r="AA673" s="54"/>
    </row>
    <row r="674" spans="3:27" ht="12.75">
      <c r="C674" s="54"/>
      <c r="D674" s="54"/>
      <c r="E674" s="54"/>
      <c r="J674" s="54"/>
      <c r="K674" s="54"/>
      <c r="S674" s="54"/>
      <c r="T674" s="54"/>
      <c r="U674" s="54"/>
      <c r="V674" s="54"/>
      <c r="W674" s="54"/>
      <c r="X674" s="54"/>
      <c r="Y674" s="54"/>
      <c r="Z674" s="54"/>
      <c r="AA674" s="54"/>
    </row>
    <row r="675" spans="3:27" ht="12.75">
      <c r="C675" s="54"/>
      <c r="D675" s="54"/>
      <c r="E675" s="54"/>
      <c r="J675" s="54"/>
      <c r="K675" s="54"/>
      <c r="S675" s="54"/>
      <c r="T675" s="54"/>
      <c r="U675" s="54"/>
      <c r="V675" s="54"/>
      <c r="W675" s="54"/>
      <c r="X675" s="54"/>
      <c r="Y675" s="54"/>
      <c r="Z675" s="54"/>
      <c r="AA675" s="54"/>
    </row>
    <row r="676" spans="3:27" ht="12.75">
      <c r="C676" s="54"/>
      <c r="D676" s="54"/>
      <c r="E676" s="54"/>
      <c r="J676" s="54"/>
      <c r="K676" s="54"/>
      <c r="S676" s="54"/>
      <c r="T676" s="54"/>
      <c r="U676" s="54"/>
      <c r="V676" s="54"/>
      <c r="W676" s="54"/>
      <c r="X676" s="54"/>
      <c r="Y676" s="54"/>
      <c r="Z676" s="54"/>
      <c r="AA676" s="54"/>
    </row>
    <row r="677" spans="3:27" ht="12.75">
      <c r="C677" s="54"/>
      <c r="D677" s="54"/>
      <c r="E677" s="54"/>
      <c r="J677" s="54"/>
      <c r="K677" s="54"/>
      <c r="S677" s="54"/>
      <c r="T677" s="54"/>
      <c r="U677" s="54"/>
      <c r="V677" s="54"/>
      <c r="W677" s="54"/>
      <c r="X677" s="54"/>
      <c r="Y677" s="54"/>
      <c r="Z677" s="54"/>
      <c r="AA677" s="54"/>
    </row>
    <row r="678" spans="3:27" ht="12.75">
      <c r="C678" s="54"/>
      <c r="D678" s="54"/>
      <c r="E678" s="54"/>
      <c r="J678" s="54"/>
      <c r="K678" s="54"/>
      <c r="S678" s="54"/>
      <c r="T678" s="54"/>
      <c r="U678" s="54"/>
      <c r="V678" s="54"/>
      <c r="W678" s="54"/>
      <c r="X678" s="54"/>
      <c r="Y678" s="54"/>
      <c r="Z678" s="54"/>
      <c r="AA678" s="54"/>
    </row>
    <row r="679" spans="3:27" ht="12.75">
      <c r="C679" s="54"/>
      <c r="D679" s="54"/>
      <c r="E679" s="54"/>
      <c r="J679" s="54"/>
      <c r="K679" s="54"/>
      <c r="S679" s="54"/>
      <c r="T679" s="54"/>
      <c r="U679" s="54"/>
      <c r="V679" s="54"/>
      <c r="W679" s="54"/>
      <c r="X679" s="54"/>
      <c r="Y679" s="54"/>
      <c r="Z679" s="54"/>
      <c r="AA679" s="54"/>
    </row>
    <row r="680" spans="3:27" ht="12.75">
      <c r="C680" s="54"/>
      <c r="D680" s="54"/>
      <c r="E680" s="54"/>
      <c r="J680" s="54"/>
      <c r="K680" s="54"/>
      <c r="S680" s="54"/>
      <c r="T680" s="54"/>
      <c r="U680" s="54"/>
      <c r="V680" s="54"/>
      <c r="W680" s="54"/>
      <c r="X680" s="54"/>
      <c r="Y680" s="54"/>
      <c r="Z680" s="54"/>
      <c r="AA680" s="54"/>
    </row>
    <row r="681" spans="3:27" ht="12.75">
      <c r="C681" s="54"/>
      <c r="D681" s="54"/>
      <c r="E681" s="54"/>
      <c r="J681" s="54"/>
      <c r="K681" s="54"/>
      <c r="S681" s="54"/>
      <c r="T681" s="54"/>
      <c r="U681" s="54"/>
      <c r="V681" s="54"/>
      <c r="W681" s="54"/>
      <c r="X681" s="54"/>
      <c r="Y681" s="54"/>
      <c r="Z681" s="54"/>
      <c r="AA681" s="54"/>
    </row>
    <row r="682" spans="3:27" ht="12.75">
      <c r="C682" s="54"/>
      <c r="D682" s="54"/>
      <c r="E682" s="54"/>
      <c r="J682" s="54"/>
      <c r="K682" s="54"/>
      <c r="S682" s="54"/>
      <c r="T682" s="54"/>
      <c r="U682" s="54"/>
      <c r="V682" s="54"/>
      <c r="W682" s="54"/>
      <c r="X682" s="54"/>
      <c r="Y682" s="54"/>
      <c r="Z682" s="54"/>
      <c r="AA682" s="54"/>
    </row>
    <row r="683" spans="3:27" ht="12.75">
      <c r="C683" s="54"/>
      <c r="D683" s="54"/>
      <c r="E683" s="54"/>
      <c r="J683" s="54"/>
      <c r="K683" s="54"/>
      <c r="S683" s="54"/>
      <c r="T683" s="54"/>
      <c r="U683" s="54"/>
      <c r="V683" s="54"/>
      <c r="W683" s="54"/>
      <c r="X683" s="54"/>
      <c r="Y683" s="54"/>
      <c r="Z683" s="54"/>
      <c r="AA683" s="54"/>
    </row>
    <row r="684" spans="3:27" ht="12.75">
      <c r="C684" s="54"/>
      <c r="D684" s="54"/>
      <c r="E684" s="54"/>
      <c r="J684" s="54"/>
      <c r="K684" s="54"/>
      <c r="S684" s="54"/>
      <c r="T684" s="54"/>
      <c r="U684" s="54"/>
      <c r="V684" s="54"/>
      <c r="W684" s="54"/>
      <c r="X684" s="54"/>
      <c r="Y684" s="54"/>
      <c r="Z684" s="54"/>
      <c r="AA684" s="54"/>
    </row>
    <row r="685" spans="3:27" ht="12.75">
      <c r="C685" s="54"/>
      <c r="D685" s="54"/>
      <c r="E685" s="54"/>
      <c r="J685" s="54"/>
      <c r="K685" s="54"/>
      <c r="S685" s="54"/>
      <c r="T685" s="54"/>
      <c r="U685" s="54"/>
      <c r="V685" s="54"/>
      <c r="W685" s="54"/>
      <c r="X685" s="54"/>
      <c r="Y685" s="54"/>
      <c r="Z685" s="54"/>
      <c r="AA685" s="54"/>
    </row>
    <row r="686" spans="3:27" ht="12.75">
      <c r="C686" s="54"/>
      <c r="D686" s="54"/>
      <c r="E686" s="54"/>
      <c r="J686" s="54"/>
      <c r="K686" s="54"/>
      <c r="S686" s="54"/>
      <c r="T686" s="54"/>
      <c r="U686" s="54"/>
      <c r="V686" s="54"/>
      <c r="W686" s="54"/>
      <c r="X686" s="54"/>
      <c r="Y686" s="54"/>
      <c r="Z686" s="54"/>
      <c r="AA686" s="54"/>
    </row>
    <row r="687" spans="3:27" ht="12.75">
      <c r="C687" s="54"/>
      <c r="D687" s="54"/>
      <c r="E687" s="54"/>
      <c r="J687" s="54"/>
      <c r="K687" s="54"/>
      <c r="S687" s="54"/>
      <c r="T687" s="54"/>
      <c r="U687" s="54"/>
      <c r="V687" s="54"/>
      <c r="W687" s="54"/>
      <c r="X687" s="54"/>
      <c r="Y687" s="54"/>
      <c r="Z687" s="54"/>
      <c r="AA687" s="54"/>
    </row>
    <row r="688" spans="3:27" ht="12.75">
      <c r="C688" s="54"/>
      <c r="D688" s="54"/>
      <c r="E688" s="54"/>
      <c r="J688" s="54"/>
      <c r="K688" s="54"/>
      <c r="S688" s="54"/>
      <c r="T688" s="54"/>
      <c r="U688" s="54"/>
      <c r="V688" s="54"/>
      <c r="W688" s="54"/>
      <c r="X688" s="54"/>
      <c r="Y688" s="54"/>
      <c r="Z688" s="54"/>
      <c r="AA688" s="54"/>
    </row>
    <row r="689" spans="3:27" ht="12.75">
      <c r="C689" s="54"/>
      <c r="D689" s="54"/>
      <c r="E689" s="54"/>
      <c r="J689" s="54"/>
      <c r="K689" s="54"/>
      <c r="S689" s="54"/>
      <c r="T689" s="54"/>
      <c r="U689" s="54"/>
      <c r="V689" s="54"/>
      <c r="W689" s="54"/>
      <c r="X689" s="54"/>
      <c r="Y689" s="54"/>
      <c r="Z689" s="54"/>
      <c r="AA689" s="54"/>
    </row>
    <row r="690" spans="3:27" ht="12.75">
      <c r="C690" s="54"/>
      <c r="D690" s="54"/>
      <c r="E690" s="54"/>
      <c r="J690" s="54"/>
      <c r="K690" s="54"/>
      <c r="S690" s="54"/>
      <c r="T690" s="54"/>
      <c r="U690" s="54"/>
      <c r="V690" s="54"/>
      <c r="W690" s="54"/>
      <c r="X690" s="54"/>
      <c r="Y690" s="54"/>
      <c r="Z690" s="54"/>
      <c r="AA690" s="54"/>
    </row>
    <row r="691" spans="3:27" ht="12.75">
      <c r="C691" s="54"/>
      <c r="D691" s="54"/>
      <c r="E691" s="54"/>
      <c r="J691" s="54"/>
      <c r="K691" s="54"/>
      <c r="S691" s="54"/>
      <c r="T691" s="54"/>
      <c r="U691" s="54"/>
      <c r="V691" s="54"/>
      <c r="W691" s="54"/>
      <c r="X691" s="54"/>
      <c r="Y691" s="54"/>
      <c r="Z691" s="54"/>
      <c r="AA691" s="54"/>
    </row>
    <row r="692" spans="3:27" ht="12.75">
      <c r="C692" s="54"/>
      <c r="D692" s="54"/>
      <c r="E692" s="54"/>
      <c r="J692" s="54"/>
      <c r="K692" s="54"/>
      <c r="S692" s="54"/>
      <c r="T692" s="54"/>
      <c r="U692" s="54"/>
      <c r="V692" s="54"/>
      <c r="W692" s="54"/>
      <c r="X692" s="54"/>
      <c r="Y692" s="54"/>
      <c r="Z692" s="54"/>
      <c r="AA692" s="54"/>
    </row>
    <row r="693" spans="3:27" ht="12.75">
      <c r="C693" s="54"/>
      <c r="D693" s="54"/>
      <c r="E693" s="54"/>
      <c r="J693" s="54"/>
      <c r="K693" s="54"/>
      <c r="S693" s="54"/>
      <c r="T693" s="54"/>
      <c r="U693" s="54"/>
      <c r="V693" s="54"/>
      <c r="W693" s="54"/>
      <c r="X693" s="54"/>
      <c r="Y693" s="54"/>
      <c r="Z693" s="54"/>
      <c r="AA693" s="54"/>
    </row>
    <row r="694" spans="3:27" ht="12.75">
      <c r="C694" s="54"/>
      <c r="D694" s="54"/>
      <c r="E694" s="54"/>
      <c r="J694" s="54"/>
      <c r="K694" s="54"/>
      <c r="S694" s="54"/>
      <c r="T694" s="54"/>
      <c r="U694" s="54"/>
      <c r="V694" s="54"/>
      <c r="W694" s="54"/>
      <c r="X694" s="54"/>
      <c r="Y694" s="54"/>
      <c r="Z694" s="54"/>
      <c r="AA694" s="54"/>
    </row>
    <row r="695" spans="3:27" ht="12.75">
      <c r="C695" s="54"/>
      <c r="D695" s="54"/>
      <c r="E695" s="54"/>
      <c r="J695" s="54"/>
      <c r="K695" s="54"/>
      <c r="S695" s="54"/>
      <c r="T695" s="54"/>
      <c r="U695" s="54"/>
      <c r="V695" s="54"/>
      <c r="W695" s="54"/>
      <c r="X695" s="54"/>
      <c r="Y695" s="54"/>
      <c r="Z695" s="54"/>
      <c r="AA695" s="54"/>
    </row>
    <row r="696" spans="3:27" ht="12.75">
      <c r="C696" s="54"/>
      <c r="D696" s="54"/>
      <c r="E696" s="54"/>
      <c r="J696" s="54"/>
      <c r="K696" s="54"/>
      <c r="S696" s="54"/>
      <c r="T696" s="54"/>
      <c r="U696" s="54"/>
      <c r="V696" s="54"/>
      <c r="W696" s="54"/>
      <c r="X696" s="54"/>
      <c r="Y696" s="54"/>
      <c r="Z696" s="54"/>
      <c r="AA696" s="54"/>
    </row>
    <row r="697" spans="3:27" ht="12.75">
      <c r="C697" s="54"/>
      <c r="D697" s="54"/>
      <c r="E697" s="54"/>
      <c r="J697" s="54"/>
      <c r="K697" s="54"/>
      <c r="S697" s="54"/>
      <c r="T697" s="54"/>
      <c r="U697" s="54"/>
      <c r="V697" s="54"/>
      <c r="W697" s="54"/>
      <c r="X697" s="54"/>
      <c r="Y697" s="54"/>
      <c r="Z697" s="54"/>
      <c r="AA697" s="54"/>
    </row>
    <row r="698" spans="3:27" ht="12.75">
      <c r="C698" s="54"/>
      <c r="D698" s="54"/>
      <c r="E698" s="54"/>
      <c r="J698" s="54"/>
      <c r="K698" s="54"/>
      <c r="S698" s="54"/>
      <c r="T698" s="54"/>
      <c r="U698" s="54"/>
      <c r="V698" s="54"/>
      <c r="W698" s="54"/>
      <c r="X698" s="54"/>
      <c r="Y698" s="54"/>
      <c r="Z698" s="54"/>
      <c r="AA698" s="54"/>
    </row>
    <row r="699" spans="3:27" ht="12.75">
      <c r="C699" s="54"/>
      <c r="D699" s="54"/>
      <c r="E699" s="54"/>
      <c r="J699" s="54"/>
      <c r="K699" s="54"/>
      <c r="S699" s="54"/>
      <c r="T699" s="54"/>
      <c r="U699" s="54"/>
      <c r="V699" s="54"/>
      <c r="W699" s="54"/>
      <c r="X699" s="54"/>
      <c r="Y699" s="54"/>
      <c r="Z699" s="54"/>
      <c r="AA699" s="54"/>
    </row>
    <row r="700" spans="3:27" ht="12.75">
      <c r="C700" s="54"/>
      <c r="D700" s="54"/>
      <c r="E700" s="54"/>
      <c r="J700" s="54"/>
      <c r="K700" s="54"/>
      <c r="S700" s="54"/>
      <c r="T700" s="54"/>
      <c r="U700" s="54"/>
      <c r="V700" s="54"/>
      <c r="W700" s="54"/>
      <c r="X700" s="54"/>
      <c r="Y700" s="54"/>
      <c r="Z700" s="54"/>
      <c r="AA700" s="54"/>
    </row>
    <row r="701" spans="3:27" ht="12.75">
      <c r="C701" s="54"/>
      <c r="D701" s="54"/>
      <c r="E701" s="54"/>
      <c r="J701" s="54"/>
      <c r="K701" s="54"/>
      <c r="S701" s="54"/>
      <c r="T701" s="54"/>
      <c r="U701" s="54"/>
      <c r="V701" s="54"/>
      <c r="W701" s="54"/>
      <c r="X701" s="54"/>
      <c r="Y701" s="54"/>
      <c r="Z701" s="54"/>
      <c r="AA701" s="54"/>
    </row>
    <row r="702" spans="3:27" ht="12.75">
      <c r="C702" s="54"/>
      <c r="D702" s="54"/>
      <c r="E702" s="54"/>
      <c r="J702" s="54"/>
      <c r="K702" s="54"/>
      <c r="S702" s="54"/>
      <c r="T702" s="54"/>
      <c r="U702" s="54"/>
      <c r="V702" s="54"/>
      <c r="W702" s="54"/>
      <c r="X702" s="54"/>
      <c r="Y702" s="54"/>
      <c r="Z702" s="54"/>
      <c r="AA702" s="54"/>
    </row>
    <row r="703" spans="3:27" ht="12.75">
      <c r="C703" s="54"/>
      <c r="D703" s="54"/>
      <c r="E703" s="54"/>
      <c r="J703" s="54"/>
      <c r="K703" s="54"/>
      <c r="S703" s="54"/>
      <c r="T703" s="54"/>
      <c r="U703" s="54"/>
      <c r="V703" s="54"/>
      <c r="W703" s="54"/>
      <c r="X703" s="54"/>
      <c r="Y703" s="54"/>
      <c r="Z703" s="54"/>
      <c r="AA703" s="54"/>
    </row>
    <row r="704" spans="3:27" ht="12.75">
      <c r="C704" s="54"/>
      <c r="D704" s="54"/>
      <c r="E704" s="54"/>
      <c r="J704" s="54"/>
      <c r="K704" s="54"/>
      <c r="S704" s="54"/>
      <c r="T704" s="54"/>
      <c r="U704" s="54"/>
      <c r="V704" s="54"/>
      <c r="W704" s="54"/>
      <c r="X704" s="54"/>
      <c r="Y704" s="54"/>
      <c r="Z704" s="54"/>
      <c r="AA704" s="54"/>
    </row>
    <row r="705" spans="3:27" ht="12.75">
      <c r="C705" s="54"/>
      <c r="D705" s="54"/>
      <c r="E705" s="54"/>
      <c r="J705" s="54"/>
      <c r="K705" s="54"/>
      <c r="S705" s="54"/>
      <c r="T705" s="54"/>
      <c r="U705" s="54"/>
      <c r="V705" s="54"/>
      <c r="W705" s="54"/>
      <c r="X705" s="54"/>
      <c r="Y705" s="54"/>
      <c r="Z705" s="54"/>
      <c r="AA705" s="54"/>
    </row>
    <row r="706" spans="3:27" ht="12.75">
      <c r="C706" s="54"/>
      <c r="D706" s="54"/>
      <c r="E706" s="54"/>
      <c r="J706" s="54"/>
      <c r="K706" s="54"/>
      <c r="S706" s="54"/>
      <c r="T706" s="54"/>
      <c r="U706" s="54"/>
      <c r="V706" s="54"/>
      <c r="W706" s="54"/>
      <c r="X706" s="54"/>
      <c r="Y706" s="54"/>
      <c r="Z706" s="54"/>
      <c r="AA706" s="54"/>
    </row>
    <row r="707" spans="3:27" ht="12.75">
      <c r="C707" s="54"/>
      <c r="D707" s="54"/>
      <c r="E707" s="54"/>
      <c r="J707" s="54"/>
      <c r="K707" s="54"/>
      <c r="S707" s="54"/>
      <c r="T707" s="54"/>
      <c r="U707" s="54"/>
      <c r="V707" s="54"/>
      <c r="W707" s="54"/>
      <c r="X707" s="54"/>
      <c r="Y707" s="54"/>
      <c r="Z707" s="54"/>
      <c r="AA707" s="54"/>
    </row>
    <row r="708" spans="3:27" ht="12.75">
      <c r="C708" s="54"/>
      <c r="D708" s="54"/>
      <c r="E708" s="54"/>
      <c r="J708" s="54"/>
      <c r="K708" s="54"/>
      <c r="S708" s="54"/>
      <c r="T708" s="54"/>
      <c r="U708" s="54"/>
      <c r="V708" s="54"/>
      <c r="W708" s="54"/>
      <c r="X708" s="54"/>
      <c r="Y708" s="54"/>
      <c r="Z708" s="54"/>
      <c r="AA708" s="54"/>
    </row>
    <row r="709" spans="3:27" ht="12.75">
      <c r="C709" s="54"/>
      <c r="D709" s="54"/>
      <c r="E709" s="54"/>
      <c r="J709" s="54"/>
      <c r="K709" s="54"/>
      <c r="S709" s="54"/>
      <c r="T709" s="54"/>
      <c r="U709" s="54"/>
      <c r="V709" s="54"/>
      <c r="W709" s="54"/>
      <c r="X709" s="54"/>
      <c r="Y709" s="54"/>
      <c r="Z709" s="54"/>
      <c r="AA709" s="54"/>
    </row>
    <row r="710" spans="3:27" ht="12.75">
      <c r="C710" s="54"/>
      <c r="D710" s="54"/>
      <c r="E710" s="54"/>
      <c r="J710" s="54"/>
      <c r="K710" s="54"/>
      <c r="S710" s="54"/>
      <c r="T710" s="54"/>
      <c r="U710" s="54"/>
      <c r="V710" s="54"/>
      <c r="W710" s="54"/>
      <c r="X710" s="54"/>
      <c r="Y710" s="54"/>
      <c r="Z710" s="54"/>
      <c r="AA710" s="54"/>
    </row>
    <row r="711" spans="3:27" ht="12.75">
      <c r="C711" s="54"/>
      <c r="D711" s="54"/>
      <c r="E711" s="54"/>
      <c r="J711" s="54"/>
      <c r="K711" s="54"/>
      <c r="S711" s="54"/>
      <c r="T711" s="54"/>
      <c r="U711" s="54"/>
      <c r="V711" s="54"/>
      <c r="W711" s="54"/>
      <c r="X711" s="54"/>
      <c r="Y711" s="54"/>
      <c r="Z711" s="54"/>
      <c r="AA711" s="54"/>
    </row>
    <row r="712" spans="3:27" ht="12.75">
      <c r="C712" s="54"/>
      <c r="D712" s="54"/>
      <c r="E712" s="54"/>
      <c r="J712" s="54"/>
      <c r="K712" s="54"/>
      <c r="S712" s="54"/>
      <c r="T712" s="54"/>
      <c r="U712" s="54"/>
      <c r="V712" s="54"/>
      <c r="W712" s="54"/>
      <c r="X712" s="54"/>
      <c r="Y712" s="54"/>
      <c r="Z712" s="54"/>
      <c r="AA712" s="54"/>
    </row>
    <row r="713" spans="3:27" ht="12.75">
      <c r="C713" s="54"/>
      <c r="D713" s="54"/>
      <c r="E713" s="54"/>
      <c r="J713" s="54"/>
      <c r="K713" s="54"/>
      <c r="S713" s="54"/>
      <c r="T713" s="54"/>
      <c r="U713" s="54"/>
      <c r="V713" s="54"/>
      <c r="W713" s="54"/>
      <c r="X713" s="54"/>
      <c r="Y713" s="54"/>
      <c r="Z713" s="54"/>
      <c r="AA713" s="54"/>
    </row>
    <row r="714" spans="3:27" ht="12.75">
      <c r="C714" s="54"/>
      <c r="D714" s="54"/>
      <c r="E714" s="54"/>
      <c r="J714" s="54"/>
      <c r="K714" s="54"/>
      <c r="S714" s="54"/>
      <c r="T714" s="54"/>
      <c r="U714" s="54"/>
      <c r="V714" s="54"/>
      <c r="W714" s="54"/>
      <c r="X714" s="54"/>
      <c r="Y714" s="54"/>
      <c r="Z714" s="54"/>
      <c r="AA714" s="54"/>
    </row>
    <row r="715" spans="3:27" ht="12.75">
      <c r="C715" s="54"/>
      <c r="D715" s="54"/>
      <c r="E715" s="54"/>
      <c r="J715" s="54"/>
      <c r="K715" s="54"/>
      <c r="S715" s="54"/>
      <c r="T715" s="54"/>
      <c r="U715" s="54"/>
      <c r="V715" s="54"/>
      <c r="W715" s="54"/>
      <c r="X715" s="54"/>
      <c r="Y715" s="54"/>
      <c r="Z715" s="54"/>
      <c r="AA715" s="54"/>
    </row>
    <row r="716" spans="3:27" ht="12.75">
      <c r="C716" s="54"/>
      <c r="D716" s="54"/>
      <c r="E716" s="54"/>
      <c r="J716" s="54"/>
      <c r="K716" s="54"/>
      <c r="S716" s="54"/>
      <c r="T716" s="54"/>
      <c r="U716" s="54"/>
      <c r="V716" s="54"/>
      <c r="W716" s="54"/>
      <c r="X716" s="54"/>
      <c r="Y716" s="54"/>
      <c r="Z716" s="54"/>
      <c r="AA716" s="54"/>
    </row>
    <row r="717" spans="3:27" ht="12.75">
      <c r="C717" s="54"/>
      <c r="D717" s="54"/>
      <c r="E717" s="54"/>
      <c r="J717" s="54"/>
      <c r="K717" s="54"/>
      <c r="S717" s="54"/>
      <c r="T717" s="54"/>
      <c r="U717" s="54"/>
      <c r="V717" s="54"/>
      <c r="W717" s="54"/>
      <c r="X717" s="54"/>
      <c r="Y717" s="54"/>
      <c r="Z717" s="54"/>
      <c r="AA717" s="54"/>
    </row>
    <row r="718" spans="3:27" ht="12.75">
      <c r="C718" s="54"/>
      <c r="D718" s="54"/>
      <c r="E718" s="54"/>
      <c r="J718" s="54"/>
      <c r="K718" s="54"/>
      <c r="S718" s="54"/>
      <c r="T718" s="54"/>
      <c r="U718" s="54"/>
      <c r="V718" s="54"/>
      <c r="W718" s="54"/>
      <c r="X718" s="54"/>
      <c r="Y718" s="54"/>
      <c r="Z718" s="54"/>
      <c r="AA718" s="54"/>
    </row>
    <row r="719" spans="3:27" ht="12.75">
      <c r="C719" s="54"/>
      <c r="D719" s="54"/>
      <c r="E719" s="54"/>
      <c r="J719" s="54"/>
      <c r="K719" s="54"/>
      <c r="S719" s="54"/>
      <c r="T719" s="54"/>
      <c r="U719" s="54"/>
      <c r="V719" s="54"/>
      <c r="W719" s="54"/>
      <c r="X719" s="54"/>
      <c r="Y719" s="54"/>
      <c r="Z719" s="54"/>
      <c r="AA719" s="54"/>
    </row>
    <row r="720" spans="3:27" ht="12.75">
      <c r="C720" s="54"/>
      <c r="D720" s="54"/>
      <c r="E720" s="54"/>
      <c r="J720" s="54"/>
      <c r="K720" s="54"/>
      <c r="S720" s="54"/>
      <c r="T720" s="54"/>
      <c r="U720" s="54"/>
      <c r="V720" s="54"/>
      <c r="W720" s="54"/>
      <c r="X720" s="54"/>
      <c r="Y720" s="54"/>
      <c r="Z720" s="54"/>
      <c r="AA720" s="54"/>
    </row>
    <row r="721" spans="3:27" ht="12.75">
      <c r="C721" s="54"/>
      <c r="D721" s="54"/>
      <c r="E721" s="54"/>
      <c r="J721" s="54"/>
      <c r="K721" s="54"/>
      <c r="S721" s="54"/>
      <c r="T721" s="54"/>
      <c r="U721" s="54"/>
      <c r="V721" s="54"/>
      <c r="W721" s="54"/>
      <c r="X721" s="54"/>
      <c r="Y721" s="54"/>
      <c r="Z721" s="54"/>
      <c r="AA721" s="54"/>
    </row>
    <row r="722" spans="3:27" ht="12.75">
      <c r="C722" s="54"/>
      <c r="D722" s="54"/>
      <c r="E722" s="54"/>
      <c r="J722" s="54"/>
      <c r="K722" s="54"/>
      <c r="S722" s="54"/>
      <c r="T722" s="54"/>
      <c r="U722" s="54"/>
      <c r="V722" s="54"/>
      <c r="W722" s="54"/>
      <c r="X722" s="54"/>
      <c r="Y722" s="54"/>
      <c r="Z722" s="54"/>
      <c r="AA722" s="54"/>
    </row>
    <row r="723" spans="3:27" ht="12.75">
      <c r="C723" s="54"/>
      <c r="D723" s="54"/>
      <c r="E723" s="54"/>
      <c r="J723" s="54"/>
      <c r="K723" s="54"/>
      <c r="S723" s="54"/>
      <c r="T723" s="54"/>
      <c r="U723" s="54"/>
      <c r="V723" s="54"/>
      <c r="W723" s="54"/>
      <c r="X723" s="54"/>
      <c r="Y723" s="54"/>
      <c r="Z723" s="54"/>
      <c r="AA723" s="54"/>
    </row>
    <row r="724" spans="3:27" ht="12.75">
      <c r="C724" s="54"/>
      <c r="D724" s="54"/>
      <c r="E724" s="54"/>
      <c r="J724" s="54"/>
      <c r="K724" s="54"/>
      <c r="S724" s="54"/>
      <c r="T724" s="54"/>
      <c r="U724" s="54"/>
      <c r="V724" s="54"/>
      <c r="W724" s="54"/>
      <c r="X724" s="54"/>
      <c r="Y724" s="54"/>
      <c r="Z724" s="54"/>
      <c r="AA724" s="54"/>
    </row>
    <row r="725" spans="3:27" ht="12.75">
      <c r="C725" s="54"/>
      <c r="D725" s="54"/>
      <c r="E725" s="54"/>
      <c r="J725" s="54"/>
      <c r="K725" s="54"/>
      <c r="S725" s="54"/>
      <c r="T725" s="54"/>
      <c r="U725" s="54"/>
      <c r="V725" s="54"/>
      <c r="W725" s="54"/>
      <c r="X725" s="54"/>
      <c r="Y725" s="54"/>
      <c r="Z725" s="54"/>
      <c r="AA725" s="54"/>
    </row>
    <row r="726" spans="3:27" ht="12.75">
      <c r="C726" s="54"/>
      <c r="D726" s="54"/>
      <c r="E726" s="54"/>
      <c r="J726" s="54"/>
      <c r="K726" s="54"/>
      <c r="S726" s="54"/>
      <c r="T726" s="54"/>
      <c r="U726" s="54"/>
      <c r="V726" s="54"/>
      <c r="W726" s="54"/>
      <c r="X726" s="54"/>
      <c r="Y726" s="54"/>
      <c r="Z726" s="54"/>
      <c r="AA726" s="54"/>
    </row>
    <row r="727" spans="3:27" ht="12.75">
      <c r="C727" s="54"/>
      <c r="D727" s="54"/>
      <c r="E727" s="54"/>
      <c r="J727" s="54"/>
      <c r="K727" s="54"/>
      <c r="S727" s="54"/>
      <c r="T727" s="54"/>
      <c r="U727" s="54"/>
      <c r="V727" s="54"/>
      <c r="W727" s="54"/>
      <c r="X727" s="54"/>
      <c r="Y727" s="54"/>
      <c r="Z727" s="54"/>
      <c r="AA727" s="54"/>
    </row>
    <row r="728" spans="3:27" ht="12.75">
      <c r="C728" s="54"/>
      <c r="D728" s="54"/>
      <c r="E728" s="54"/>
      <c r="J728" s="54"/>
      <c r="K728" s="54"/>
      <c r="S728" s="54"/>
      <c r="T728" s="54"/>
      <c r="U728" s="54"/>
      <c r="V728" s="54"/>
      <c r="W728" s="54"/>
      <c r="X728" s="54"/>
      <c r="Y728" s="54"/>
      <c r="Z728" s="54"/>
      <c r="AA728" s="54"/>
    </row>
    <row r="729" spans="3:27" ht="12.75">
      <c r="C729" s="54"/>
      <c r="D729" s="54"/>
      <c r="E729" s="54"/>
      <c r="J729" s="54"/>
      <c r="K729" s="54"/>
      <c r="S729" s="54"/>
      <c r="T729" s="54"/>
      <c r="U729" s="54"/>
      <c r="V729" s="54"/>
      <c r="W729" s="54"/>
      <c r="X729" s="54"/>
      <c r="Y729" s="54"/>
      <c r="Z729" s="54"/>
      <c r="AA729" s="54"/>
    </row>
    <row r="730" spans="3:27" ht="12.75">
      <c r="C730" s="54"/>
      <c r="D730" s="54"/>
      <c r="E730" s="54"/>
      <c r="J730" s="54"/>
      <c r="K730" s="54"/>
      <c r="S730" s="54"/>
      <c r="T730" s="54"/>
      <c r="U730" s="54"/>
      <c r="V730" s="54"/>
      <c r="W730" s="54"/>
      <c r="X730" s="54"/>
      <c r="Y730" s="54"/>
      <c r="Z730" s="54"/>
      <c r="AA730" s="54"/>
    </row>
    <row r="731" spans="3:27" ht="12.75">
      <c r="C731" s="54"/>
      <c r="D731" s="54"/>
      <c r="E731" s="54"/>
      <c r="J731" s="54"/>
      <c r="K731" s="54"/>
      <c r="S731" s="54"/>
      <c r="T731" s="54"/>
      <c r="U731" s="54"/>
      <c r="V731" s="54"/>
      <c r="W731" s="54"/>
      <c r="X731" s="54"/>
      <c r="Y731" s="54"/>
      <c r="Z731" s="54"/>
      <c r="AA731" s="54"/>
    </row>
    <row r="732" spans="3:27" ht="12.75">
      <c r="C732" s="54"/>
      <c r="D732" s="54"/>
      <c r="E732" s="54"/>
      <c r="J732" s="54"/>
      <c r="K732" s="54"/>
      <c r="S732" s="54"/>
      <c r="T732" s="54"/>
      <c r="U732" s="54"/>
      <c r="V732" s="54"/>
      <c r="W732" s="54"/>
      <c r="X732" s="54"/>
      <c r="Y732" s="54"/>
      <c r="Z732" s="54"/>
      <c r="AA732" s="54"/>
    </row>
    <row r="733" spans="3:27" ht="12.75">
      <c r="C733" s="54"/>
      <c r="D733" s="54"/>
      <c r="E733" s="54"/>
      <c r="J733" s="54"/>
      <c r="K733" s="54"/>
      <c r="S733" s="54"/>
      <c r="T733" s="54"/>
      <c r="U733" s="54"/>
      <c r="V733" s="54"/>
      <c r="W733" s="54"/>
      <c r="X733" s="54"/>
      <c r="Y733" s="54"/>
      <c r="Z733" s="54"/>
      <c r="AA733" s="54"/>
    </row>
    <row r="734" spans="3:27" ht="12.75">
      <c r="C734" s="54"/>
      <c r="D734" s="54"/>
      <c r="E734" s="54"/>
      <c r="J734" s="54"/>
      <c r="K734" s="54"/>
      <c r="S734" s="54"/>
      <c r="T734" s="54"/>
      <c r="U734" s="54"/>
      <c r="V734" s="54"/>
      <c r="W734" s="54"/>
      <c r="X734" s="54"/>
      <c r="Y734" s="54"/>
      <c r="Z734" s="54"/>
      <c r="AA734" s="54"/>
    </row>
    <row r="735" spans="3:27" ht="12.75">
      <c r="C735" s="54"/>
      <c r="D735" s="54"/>
      <c r="E735" s="54"/>
      <c r="J735" s="54"/>
      <c r="K735" s="54"/>
      <c r="S735" s="54"/>
      <c r="T735" s="54"/>
      <c r="U735" s="54"/>
      <c r="V735" s="54"/>
      <c r="W735" s="54"/>
      <c r="X735" s="54"/>
      <c r="Y735" s="54"/>
      <c r="Z735" s="54"/>
      <c r="AA735" s="54"/>
    </row>
    <row r="736" spans="3:27" ht="12.75">
      <c r="C736" s="54"/>
      <c r="D736" s="54"/>
      <c r="E736" s="54"/>
      <c r="J736" s="54"/>
      <c r="K736" s="54"/>
      <c r="S736" s="54"/>
      <c r="T736" s="54"/>
      <c r="U736" s="54"/>
      <c r="V736" s="54"/>
      <c r="W736" s="54"/>
      <c r="X736" s="54"/>
      <c r="Y736" s="54"/>
      <c r="Z736" s="54"/>
      <c r="AA736" s="54"/>
    </row>
    <row r="737" spans="3:27" ht="12.75">
      <c r="C737" s="54"/>
      <c r="D737" s="54"/>
      <c r="E737" s="54"/>
      <c r="J737" s="54"/>
      <c r="K737" s="54"/>
      <c r="S737" s="54"/>
      <c r="T737" s="54"/>
      <c r="U737" s="54"/>
      <c r="V737" s="54"/>
      <c r="W737" s="54"/>
      <c r="X737" s="54"/>
      <c r="Y737" s="54"/>
      <c r="Z737" s="54"/>
      <c r="AA737" s="54"/>
    </row>
    <row r="738" spans="3:27" ht="12.75">
      <c r="C738" s="54"/>
      <c r="D738" s="54"/>
      <c r="E738" s="54"/>
      <c r="J738" s="54"/>
      <c r="K738" s="54"/>
      <c r="S738" s="54"/>
      <c r="T738" s="54"/>
      <c r="U738" s="54"/>
      <c r="V738" s="54"/>
      <c r="W738" s="54"/>
      <c r="X738" s="54"/>
      <c r="Y738" s="54"/>
      <c r="Z738" s="54"/>
      <c r="AA738" s="54"/>
    </row>
    <row r="739" spans="3:27" ht="12.75">
      <c r="C739" s="54"/>
      <c r="D739" s="54"/>
      <c r="E739" s="54"/>
      <c r="J739" s="54"/>
      <c r="K739" s="54"/>
      <c r="S739" s="54"/>
      <c r="T739" s="54"/>
      <c r="U739" s="54"/>
      <c r="V739" s="54"/>
      <c r="W739" s="54"/>
      <c r="X739" s="54"/>
      <c r="Y739" s="54"/>
      <c r="Z739" s="54"/>
      <c r="AA739" s="54"/>
    </row>
    <row r="740" spans="3:27" ht="12.75">
      <c r="C740" s="54"/>
      <c r="D740" s="54"/>
      <c r="E740" s="54"/>
      <c r="J740" s="54"/>
      <c r="K740" s="54"/>
      <c r="S740" s="54"/>
      <c r="T740" s="54"/>
      <c r="U740" s="54"/>
      <c r="V740" s="54"/>
      <c r="W740" s="54"/>
      <c r="X740" s="54"/>
      <c r="Y740" s="54"/>
      <c r="Z740" s="54"/>
      <c r="AA740" s="54"/>
    </row>
    <row r="741" spans="3:27" ht="12.75">
      <c r="C741" s="54"/>
      <c r="D741" s="54"/>
      <c r="E741" s="54"/>
      <c r="J741" s="54"/>
      <c r="K741" s="54"/>
      <c r="S741" s="54"/>
      <c r="T741" s="54"/>
      <c r="U741" s="54"/>
      <c r="V741" s="54"/>
      <c r="W741" s="54"/>
      <c r="X741" s="54"/>
      <c r="Y741" s="54"/>
      <c r="Z741" s="54"/>
      <c r="AA741" s="54"/>
    </row>
    <row r="742" spans="3:27" ht="12.75">
      <c r="C742" s="54"/>
      <c r="D742" s="54"/>
      <c r="E742" s="54"/>
      <c r="J742" s="54"/>
      <c r="K742" s="54"/>
      <c r="S742" s="54"/>
      <c r="T742" s="54"/>
      <c r="U742" s="54"/>
      <c r="V742" s="54"/>
      <c r="W742" s="54"/>
      <c r="X742" s="54"/>
      <c r="Y742" s="54"/>
      <c r="Z742" s="54"/>
      <c r="AA742" s="54"/>
    </row>
    <row r="743" spans="3:27" ht="12.75">
      <c r="C743" s="54"/>
      <c r="D743" s="54"/>
      <c r="E743" s="54"/>
      <c r="J743" s="54"/>
      <c r="K743" s="54"/>
      <c r="S743" s="54"/>
      <c r="T743" s="54"/>
      <c r="U743" s="54"/>
      <c r="V743" s="54"/>
      <c r="W743" s="54"/>
      <c r="X743" s="54"/>
      <c r="Y743" s="54"/>
      <c r="Z743" s="54"/>
      <c r="AA743" s="54"/>
    </row>
    <row r="744" spans="3:27" ht="12.75">
      <c r="C744" s="54"/>
      <c r="D744" s="54"/>
      <c r="E744" s="54"/>
      <c r="J744" s="54"/>
      <c r="K744" s="54"/>
      <c r="S744" s="54"/>
      <c r="T744" s="54"/>
      <c r="U744" s="54"/>
      <c r="V744" s="54"/>
      <c r="W744" s="54"/>
      <c r="X744" s="54"/>
      <c r="Y744" s="54"/>
      <c r="Z744" s="54"/>
      <c r="AA744" s="54"/>
    </row>
    <row r="745" spans="3:27" ht="12.75">
      <c r="C745" s="54"/>
      <c r="D745" s="54"/>
      <c r="E745" s="54"/>
      <c r="J745" s="54"/>
      <c r="K745" s="54"/>
      <c r="S745" s="54"/>
      <c r="T745" s="54"/>
      <c r="U745" s="54"/>
      <c r="V745" s="54"/>
      <c r="W745" s="54"/>
      <c r="X745" s="54"/>
      <c r="Y745" s="54"/>
      <c r="Z745" s="54"/>
      <c r="AA745" s="54"/>
    </row>
    <row r="746" spans="3:27" ht="12.75">
      <c r="C746" s="54"/>
      <c r="D746" s="54"/>
      <c r="E746" s="54"/>
      <c r="J746" s="54"/>
      <c r="K746" s="54"/>
      <c r="S746" s="54"/>
      <c r="T746" s="54"/>
      <c r="U746" s="54"/>
      <c r="V746" s="54"/>
      <c r="W746" s="54"/>
      <c r="X746" s="54"/>
      <c r="Y746" s="54"/>
      <c r="Z746" s="54"/>
      <c r="AA746" s="54"/>
    </row>
    <row r="747" spans="3:27" ht="12.75">
      <c r="C747" s="54"/>
      <c r="D747" s="54"/>
      <c r="E747" s="54"/>
      <c r="J747" s="54"/>
      <c r="K747" s="54"/>
      <c r="S747" s="54"/>
      <c r="T747" s="54"/>
      <c r="U747" s="54"/>
      <c r="V747" s="54"/>
      <c r="W747" s="54"/>
      <c r="X747" s="54"/>
      <c r="Y747" s="54"/>
      <c r="Z747" s="54"/>
      <c r="AA747" s="54"/>
    </row>
    <row r="748" spans="3:27" ht="12.75">
      <c r="C748" s="54"/>
      <c r="D748" s="54"/>
      <c r="E748" s="54"/>
      <c r="J748" s="54"/>
      <c r="K748" s="54"/>
      <c r="S748" s="54"/>
      <c r="T748" s="54"/>
      <c r="U748" s="54"/>
      <c r="V748" s="54"/>
      <c r="W748" s="54"/>
      <c r="X748" s="54"/>
      <c r="Y748" s="54"/>
      <c r="Z748" s="54"/>
      <c r="AA748" s="54"/>
    </row>
    <row r="749" spans="3:27" ht="12.75">
      <c r="C749" s="54"/>
      <c r="D749" s="54"/>
      <c r="E749" s="54"/>
      <c r="J749" s="54"/>
      <c r="K749" s="54"/>
      <c r="S749" s="54"/>
      <c r="T749" s="54"/>
      <c r="U749" s="54"/>
      <c r="V749" s="54"/>
      <c r="W749" s="54"/>
      <c r="X749" s="54"/>
      <c r="Y749" s="54"/>
      <c r="Z749" s="54"/>
      <c r="AA749" s="54"/>
    </row>
    <row r="750" spans="3:27" ht="12.75">
      <c r="C750" s="54"/>
      <c r="D750" s="54"/>
      <c r="E750" s="54"/>
      <c r="J750" s="54"/>
      <c r="K750" s="54"/>
      <c r="S750" s="54"/>
      <c r="T750" s="54"/>
      <c r="U750" s="54"/>
      <c r="V750" s="54"/>
      <c r="W750" s="54"/>
      <c r="X750" s="54"/>
      <c r="Y750" s="54"/>
      <c r="Z750" s="54"/>
      <c r="AA750" s="54"/>
    </row>
    <row r="751" spans="3:27" ht="12.75">
      <c r="C751" s="54"/>
      <c r="D751" s="54"/>
      <c r="E751" s="54"/>
      <c r="J751" s="54"/>
      <c r="K751" s="54"/>
      <c r="S751" s="54"/>
      <c r="T751" s="54"/>
      <c r="U751" s="54"/>
      <c r="V751" s="54"/>
      <c r="W751" s="54"/>
      <c r="X751" s="54"/>
      <c r="Y751" s="54"/>
      <c r="Z751" s="54"/>
      <c r="AA751" s="54"/>
    </row>
    <row r="752" spans="3:27" ht="12.75">
      <c r="C752" s="54"/>
      <c r="D752" s="54"/>
      <c r="E752" s="54"/>
      <c r="J752" s="54"/>
      <c r="K752" s="54"/>
      <c r="S752" s="54"/>
      <c r="T752" s="54"/>
      <c r="U752" s="54"/>
      <c r="V752" s="54"/>
      <c r="W752" s="54"/>
      <c r="X752" s="54"/>
      <c r="Y752" s="54"/>
      <c r="Z752" s="54"/>
      <c r="AA752" s="54"/>
    </row>
    <row r="753" spans="3:27" ht="12.75">
      <c r="C753" s="54"/>
      <c r="D753" s="54"/>
      <c r="E753" s="54"/>
      <c r="J753" s="54"/>
      <c r="K753" s="54"/>
      <c r="S753" s="54"/>
      <c r="T753" s="54"/>
      <c r="U753" s="54"/>
      <c r="V753" s="54"/>
      <c r="W753" s="54"/>
      <c r="X753" s="54"/>
      <c r="Y753" s="54"/>
      <c r="Z753" s="54"/>
      <c r="AA753" s="54"/>
    </row>
    <row r="754" spans="3:27" ht="12.75">
      <c r="C754" s="54"/>
      <c r="D754" s="54"/>
      <c r="E754" s="54"/>
      <c r="J754" s="54"/>
      <c r="K754" s="54"/>
      <c r="S754" s="54"/>
      <c r="T754" s="54"/>
      <c r="U754" s="54"/>
      <c r="V754" s="54"/>
      <c r="W754" s="54"/>
      <c r="X754" s="54"/>
      <c r="Y754" s="54"/>
      <c r="Z754" s="54"/>
      <c r="AA754" s="54"/>
    </row>
    <row r="755" spans="3:27" ht="12.75">
      <c r="C755" s="54"/>
      <c r="D755" s="54"/>
      <c r="E755" s="54"/>
      <c r="J755" s="54"/>
      <c r="K755" s="54"/>
      <c r="S755" s="54"/>
      <c r="T755" s="54"/>
      <c r="U755" s="54"/>
      <c r="V755" s="54"/>
      <c r="W755" s="54"/>
      <c r="X755" s="54"/>
      <c r="Y755" s="54"/>
      <c r="Z755" s="54"/>
      <c r="AA755" s="54"/>
    </row>
    <row r="756" spans="3:27" ht="12.75">
      <c r="C756" s="54"/>
      <c r="D756" s="54"/>
      <c r="E756" s="54"/>
      <c r="J756" s="54"/>
      <c r="K756" s="54"/>
      <c r="S756" s="54"/>
      <c r="T756" s="54"/>
      <c r="U756" s="54"/>
      <c r="V756" s="54"/>
      <c r="W756" s="54"/>
      <c r="X756" s="54"/>
      <c r="Y756" s="54"/>
      <c r="Z756" s="54"/>
      <c r="AA756" s="54"/>
    </row>
    <row r="757" spans="3:27" ht="12.75">
      <c r="C757" s="54"/>
      <c r="D757" s="54"/>
      <c r="E757" s="54"/>
      <c r="J757" s="54"/>
      <c r="K757" s="54"/>
      <c r="S757" s="54"/>
      <c r="T757" s="54"/>
      <c r="U757" s="54"/>
      <c r="V757" s="54"/>
      <c r="W757" s="54"/>
      <c r="X757" s="54"/>
      <c r="Y757" s="54"/>
      <c r="Z757" s="54"/>
      <c r="AA757" s="54"/>
    </row>
    <row r="758" spans="3:27" ht="12.75">
      <c r="C758" s="54"/>
      <c r="D758" s="54"/>
      <c r="E758" s="54"/>
      <c r="J758" s="54"/>
      <c r="K758" s="54"/>
      <c r="S758" s="54"/>
      <c r="T758" s="54"/>
      <c r="U758" s="54"/>
      <c r="V758" s="54"/>
      <c r="W758" s="54"/>
      <c r="X758" s="54"/>
      <c r="Y758" s="54"/>
      <c r="Z758" s="54"/>
      <c r="AA758" s="54"/>
    </row>
    <row r="759" spans="3:27" ht="12.75">
      <c r="C759" s="54"/>
      <c r="D759" s="54"/>
      <c r="E759" s="54"/>
      <c r="J759" s="54"/>
      <c r="K759" s="54"/>
      <c r="S759" s="54"/>
      <c r="T759" s="54"/>
      <c r="U759" s="54"/>
      <c r="V759" s="54"/>
      <c r="W759" s="54"/>
      <c r="X759" s="54"/>
      <c r="Y759" s="54"/>
      <c r="Z759" s="54"/>
      <c r="AA759" s="54"/>
    </row>
    <row r="760" spans="3:27" ht="12.75">
      <c r="C760" s="54"/>
      <c r="D760" s="54"/>
      <c r="E760" s="54"/>
      <c r="J760" s="54"/>
      <c r="K760" s="54"/>
      <c r="S760" s="54"/>
      <c r="T760" s="54"/>
      <c r="U760" s="54"/>
      <c r="V760" s="54"/>
      <c r="W760" s="54"/>
      <c r="X760" s="54"/>
      <c r="Y760" s="54"/>
      <c r="Z760" s="54"/>
      <c r="AA760" s="54"/>
    </row>
    <row r="761" spans="3:27" ht="12.75">
      <c r="C761" s="54"/>
      <c r="D761" s="54"/>
      <c r="E761" s="54"/>
      <c r="J761" s="54"/>
      <c r="K761" s="54"/>
      <c r="S761" s="54"/>
      <c r="T761" s="54"/>
      <c r="U761" s="54"/>
      <c r="V761" s="54"/>
      <c r="W761" s="54"/>
      <c r="X761" s="54"/>
      <c r="Y761" s="54"/>
      <c r="Z761" s="54"/>
      <c r="AA761" s="54"/>
    </row>
    <row r="762" spans="3:27" ht="12.75">
      <c r="C762" s="54"/>
      <c r="D762" s="54"/>
      <c r="E762" s="54"/>
      <c r="J762" s="54"/>
      <c r="K762" s="54"/>
      <c r="S762" s="54"/>
      <c r="T762" s="54"/>
      <c r="U762" s="54"/>
      <c r="V762" s="54"/>
      <c r="W762" s="54"/>
      <c r="X762" s="54"/>
      <c r="Y762" s="54"/>
      <c r="Z762" s="54"/>
      <c r="AA762" s="54"/>
    </row>
    <row r="763" spans="3:27" ht="12.75">
      <c r="C763" s="54"/>
      <c r="D763" s="54"/>
      <c r="E763" s="54"/>
      <c r="J763" s="54"/>
      <c r="K763" s="54"/>
      <c r="S763" s="54"/>
      <c r="T763" s="54"/>
      <c r="U763" s="54"/>
      <c r="V763" s="54"/>
      <c r="W763" s="54"/>
      <c r="X763" s="54"/>
      <c r="Y763" s="54"/>
      <c r="Z763" s="54"/>
      <c r="AA763" s="54"/>
    </row>
    <row r="764" spans="3:27" ht="12.75">
      <c r="C764" s="54"/>
      <c r="D764" s="54"/>
      <c r="E764" s="54"/>
      <c r="J764" s="54"/>
      <c r="K764" s="54"/>
      <c r="S764" s="54"/>
      <c r="T764" s="54"/>
      <c r="U764" s="54"/>
      <c r="V764" s="54"/>
      <c r="W764" s="54"/>
      <c r="X764" s="54"/>
      <c r="Y764" s="54"/>
      <c r="Z764" s="54"/>
      <c r="AA764" s="54"/>
    </row>
    <row r="765" spans="3:27" ht="12.75">
      <c r="C765" s="54"/>
      <c r="D765" s="54"/>
      <c r="E765" s="54"/>
      <c r="J765" s="54"/>
      <c r="K765" s="54"/>
      <c r="S765" s="54"/>
      <c r="T765" s="54"/>
      <c r="U765" s="54"/>
      <c r="V765" s="54"/>
      <c r="W765" s="54"/>
      <c r="X765" s="54"/>
      <c r="Y765" s="54"/>
      <c r="Z765" s="54"/>
      <c r="AA765" s="54"/>
    </row>
    <row r="766" spans="3:27" ht="12.75">
      <c r="C766" s="54"/>
      <c r="D766" s="54"/>
      <c r="E766" s="54"/>
      <c r="J766" s="54"/>
      <c r="K766" s="54"/>
      <c r="S766" s="54"/>
      <c r="T766" s="54"/>
      <c r="U766" s="54"/>
      <c r="V766" s="54"/>
      <c r="W766" s="54"/>
      <c r="X766" s="54"/>
      <c r="Y766" s="54"/>
      <c r="Z766" s="54"/>
      <c r="AA766" s="54"/>
    </row>
    <row r="767" spans="3:27" ht="12.75">
      <c r="C767" s="54"/>
      <c r="D767" s="54"/>
      <c r="E767" s="54"/>
      <c r="J767" s="54"/>
      <c r="K767" s="54"/>
      <c r="S767" s="54"/>
      <c r="T767" s="54"/>
      <c r="U767" s="54"/>
      <c r="V767" s="54"/>
      <c r="W767" s="54"/>
      <c r="X767" s="54"/>
      <c r="Y767" s="54"/>
      <c r="Z767" s="54"/>
      <c r="AA767" s="54"/>
    </row>
    <row r="768" spans="3:27" ht="12.75">
      <c r="C768" s="54"/>
      <c r="D768" s="54"/>
      <c r="E768" s="54"/>
      <c r="J768" s="54"/>
      <c r="K768" s="54"/>
      <c r="S768" s="54"/>
      <c r="T768" s="54"/>
      <c r="U768" s="54"/>
      <c r="V768" s="54"/>
      <c r="W768" s="54"/>
      <c r="X768" s="54"/>
      <c r="Y768" s="54"/>
      <c r="Z768" s="54"/>
      <c r="AA768" s="54"/>
    </row>
    <row r="769" spans="3:27" ht="12.75">
      <c r="C769" s="54"/>
      <c r="D769" s="54"/>
      <c r="E769" s="54"/>
      <c r="J769" s="54"/>
      <c r="K769" s="54"/>
      <c r="S769" s="54"/>
      <c r="T769" s="54"/>
      <c r="U769" s="54"/>
      <c r="V769" s="54"/>
      <c r="W769" s="54"/>
      <c r="X769" s="54"/>
      <c r="Y769" s="54"/>
      <c r="Z769" s="54"/>
      <c r="AA769" s="54"/>
    </row>
    <row r="770" spans="3:27" ht="12.75">
      <c r="C770" s="54"/>
      <c r="D770" s="54"/>
      <c r="E770" s="54"/>
      <c r="J770" s="54"/>
      <c r="K770" s="54"/>
      <c r="S770" s="54"/>
      <c r="T770" s="54"/>
      <c r="U770" s="54"/>
      <c r="V770" s="54"/>
      <c r="W770" s="54"/>
      <c r="X770" s="54"/>
      <c r="Y770" s="54"/>
      <c r="Z770" s="54"/>
      <c r="AA770" s="54"/>
    </row>
    <row r="771" spans="3:27" ht="12.75">
      <c r="C771" s="54"/>
      <c r="D771" s="54"/>
      <c r="E771" s="54"/>
      <c r="J771" s="54"/>
      <c r="K771" s="54"/>
      <c r="S771" s="54"/>
      <c r="T771" s="54"/>
      <c r="U771" s="54"/>
      <c r="V771" s="54"/>
      <c r="W771" s="54"/>
      <c r="X771" s="54"/>
      <c r="Y771" s="54"/>
      <c r="Z771" s="54"/>
      <c r="AA771" s="54"/>
    </row>
    <row r="772" spans="3:27" ht="12.75">
      <c r="C772" s="54"/>
      <c r="D772" s="54"/>
      <c r="E772" s="54"/>
      <c r="J772" s="54"/>
      <c r="K772" s="54"/>
      <c r="S772" s="54"/>
      <c r="T772" s="54"/>
      <c r="U772" s="54"/>
      <c r="V772" s="54"/>
      <c r="W772" s="54"/>
      <c r="X772" s="54"/>
      <c r="Y772" s="54"/>
      <c r="Z772" s="54"/>
      <c r="AA772" s="54"/>
    </row>
    <row r="773" spans="3:27" ht="12.75">
      <c r="C773" s="54"/>
      <c r="D773" s="54"/>
      <c r="E773" s="54"/>
      <c r="J773" s="54"/>
      <c r="K773" s="54"/>
      <c r="S773" s="54"/>
      <c r="T773" s="54"/>
      <c r="U773" s="54"/>
      <c r="V773" s="54"/>
      <c r="W773" s="54"/>
      <c r="X773" s="54"/>
      <c r="Y773" s="54"/>
      <c r="Z773" s="54"/>
      <c r="AA773" s="54"/>
    </row>
    <row r="774" spans="3:27" ht="12.75">
      <c r="C774" s="54"/>
      <c r="D774" s="54"/>
      <c r="E774" s="54"/>
      <c r="J774" s="54"/>
      <c r="K774" s="54"/>
      <c r="S774" s="54"/>
      <c r="T774" s="54"/>
      <c r="U774" s="54"/>
      <c r="V774" s="54"/>
      <c r="W774" s="54"/>
      <c r="X774" s="54"/>
      <c r="Y774" s="54"/>
      <c r="Z774" s="54"/>
      <c r="AA774" s="54"/>
    </row>
    <row r="775" spans="3:27" ht="12.75">
      <c r="C775" s="54"/>
      <c r="D775" s="54"/>
      <c r="E775" s="54"/>
      <c r="J775" s="54"/>
      <c r="K775" s="54"/>
      <c r="S775" s="54"/>
      <c r="T775" s="54"/>
      <c r="U775" s="54"/>
      <c r="V775" s="54"/>
      <c r="W775" s="54"/>
      <c r="X775" s="54"/>
      <c r="Y775" s="54"/>
      <c r="Z775" s="54"/>
      <c r="AA775" s="54"/>
    </row>
    <row r="776" spans="3:27" ht="12.75">
      <c r="C776" s="54"/>
      <c r="D776" s="54"/>
      <c r="E776" s="54"/>
      <c r="J776" s="54"/>
      <c r="K776" s="54"/>
      <c r="S776" s="54"/>
      <c r="T776" s="54"/>
      <c r="U776" s="54"/>
      <c r="V776" s="54"/>
      <c r="W776" s="54"/>
      <c r="X776" s="54"/>
      <c r="Y776" s="54"/>
      <c r="Z776" s="54"/>
      <c r="AA776" s="54"/>
    </row>
    <row r="777" spans="3:27" ht="12.75">
      <c r="C777" s="54"/>
      <c r="D777" s="54"/>
      <c r="E777" s="54"/>
      <c r="J777" s="54"/>
      <c r="K777" s="54"/>
      <c r="S777" s="54"/>
      <c r="T777" s="54"/>
      <c r="U777" s="54"/>
      <c r="V777" s="54"/>
      <c r="W777" s="54"/>
      <c r="X777" s="54"/>
      <c r="Y777" s="54"/>
      <c r="Z777" s="54"/>
      <c r="AA777" s="54"/>
    </row>
    <row r="778" spans="3:27" ht="12.75">
      <c r="C778" s="54"/>
      <c r="D778" s="54"/>
      <c r="E778" s="54"/>
      <c r="J778" s="54"/>
      <c r="K778" s="54"/>
      <c r="S778" s="54"/>
      <c r="T778" s="54"/>
      <c r="U778" s="54"/>
      <c r="V778" s="54"/>
      <c r="W778" s="54"/>
      <c r="X778" s="54"/>
      <c r="Y778" s="54"/>
      <c r="Z778" s="54"/>
      <c r="AA778" s="54"/>
    </row>
    <row r="779" spans="3:27" ht="12.75">
      <c r="C779" s="54"/>
      <c r="D779" s="54"/>
      <c r="E779" s="54"/>
      <c r="J779" s="54"/>
      <c r="K779" s="54"/>
      <c r="S779" s="54"/>
      <c r="T779" s="54"/>
      <c r="U779" s="54"/>
      <c r="V779" s="54"/>
      <c r="W779" s="54"/>
      <c r="X779" s="54"/>
      <c r="Y779" s="54"/>
      <c r="Z779" s="54"/>
      <c r="AA779" s="54"/>
    </row>
    <row r="780" spans="3:27" ht="12.75">
      <c r="C780" s="54"/>
      <c r="D780" s="54"/>
      <c r="E780" s="54"/>
      <c r="J780" s="54"/>
      <c r="K780" s="54"/>
      <c r="S780" s="54"/>
      <c r="T780" s="54"/>
      <c r="U780" s="54"/>
      <c r="V780" s="54"/>
      <c r="W780" s="54"/>
      <c r="X780" s="54"/>
      <c r="Y780" s="54"/>
      <c r="Z780" s="54"/>
      <c r="AA780" s="54"/>
    </row>
    <row r="781" spans="3:27" ht="12.75">
      <c r="C781" s="54"/>
      <c r="D781" s="54"/>
      <c r="E781" s="54"/>
      <c r="J781" s="54"/>
      <c r="K781" s="54"/>
      <c r="S781" s="54"/>
      <c r="T781" s="54"/>
      <c r="U781" s="54"/>
      <c r="V781" s="54"/>
      <c r="W781" s="54"/>
      <c r="X781" s="54"/>
      <c r="Y781" s="54"/>
      <c r="Z781" s="54"/>
      <c r="AA781" s="54"/>
    </row>
    <row r="782" spans="3:27" ht="12.75">
      <c r="C782" s="54"/>
      <c r="D782" s="54"/>
      <c r="E782" s="54"/>
      <c r="J782" s="54"/>
      <c r="K782" s="54"/>
      <c r="S782" s="54"/>
      <c r="T782" s="54"/>
      <c r="U782" s="54"/>
      <c r="V782" s="54"/>
      <c r="W782" s="54"/>
      <c r="X782" s="54"/>
      <c r="Y782" s="54"/>
      <c r="Z782" s="54"/>
      <c r="AA782" s="54"/>
    </row>
    <row r="783" spans="3:27" ht="12.75">
      <c r="C783" s="54"/>
      <c r="D783" s="54"/>
      <c r="E783" s="54"/>
      <c r="J783" s="54"/>
      <c r="K783" s="54"/>
      <c r="S783" s="54"/>
      <c r="T783" s="54"/>
      <c r="U783" s="54"/>
      <c r="V783" s="54"/>
      <c r="W783" s="54"/>
      <c r="X783" s="54"/>
      <c r="Y783" s="54"/>
      <c r="Z783" s="54"/>
      <c r="AA783" s="54"/>
    </row>
    <row r="784" spans="3:27" ht="12.75">
      <c r="C784" s="54"/>
      <c r="D784" s="54"/>
      <c r="E784" s="54"/>
      <c r="J784" s="54"/>
      <c r="K784" s="54"/>
      <c r="S784" s="54"/>
      <c r="T784" s="54"/>
      <c r="U784" s="54"/>
      <c r="V784" s="54"/>
      <c r="W784" s="54"/>
      <c r="X784" s="54"/>
      <c r="Y784" s="54"/>
      <c r="Z784" s="54"/>
      <c r="AA784" s="54"/>
    </row>
    <row r="785" spans="3:27" ht="12.75">
      <c r="C785" s="54"/>
      <c r="D785" s="54"/>
      <c r="E785" s="54"/>
      <c r="J785" s="54"/>
      <c r="K785" s="54"/>
      <c r="S785" s="54"/>
      <c r="T785" s="54"/>
      <c r="U785" s="54"/>
      <c r="V785" s="54"/>
      <c r="W785" s="54"/>
      <c r="X785" s="54"/>
      <c r="Y785" s="54"/>
      <c r="Z785" s="54"/>
      <c r="AA785" s="54"/>
    </row>
    <row r="786" spans="3:27" ht="12.75">
      <c r="C786" s="54"/>
      <c r="D786" s="54"/>
      <c r="E786" s="54"/>
      <c r="J786" s="54"/>
      <c r="K786" s="54"/>
      <c r="S786" s="54"/>
      <c r="T786" s="54"/>
      <c r="U786" s="54"/>
      <c r="V786" s="54"/>
      <c r="W786" s="54"/>
      <c r="X786" s="54"/>
      <c r="Y786" s="54"/>
      <c r="Z786" s="54"/>
      <c r="AA786" s="54"/>
    </row>
    <row r="787" spans="3:27" ht="12.75">
      <c r="C787" s="54"/>
      <c r="D787" s="54"/>
      <c r="E787" s="54"/>
      <c r="J787" s="54"/>
      <c r="K787" s="54"/>
      <c r="S787" s="54"/>
      <c r="T787" s="54"/>
      <c r="U787" s="54"/>
      <c r="V787" s="54"/>
      <c r="W787" s="54"/>
      <c r="X787" s="54"/>
      <c r="Y787" s="54"/>
      <c r="Z787" s="54"/>
      <c r="AA787" s="54"/>
    </row>
    <row r="788" spans="3:27" ht="12.75">
      <c r="C788" s="54"/>
      <c r="D788" s="54"/>
      <c r="E788" s="54"/>
      <c r="J788" s="54"/>
      <c r="K788" s="54"/>
      <c r="S788" s="54"/>
      <c r="T788" s="54"/>
      <c r="U788" s="54"/>
      <c r="V788" s="54"/>
      <c r="W788" s="54"/>
      <c r="X788" s="54"/>
      <c r="Y788" s="54"/>
      <c r="Z788" s="54"/>
      <c r="AA788" s="54"/>
    </row>
    <row r="789" spans="3:27" ht="12.75">
      <c r="C789" s="54"/>
      <c r="D789" s="54"/>
      <c r="E789" s="54"/>
      <c r="J789" s="54"/>
      <c r="K789" s="54"/>
      <c r="S789" s="54"/>
      <c r="T789" s="54"/>
      <c r="U789" s="54"/>
      <c r="V789" s="54"/>
      <c r="W789" s="54"/>
      <c r="X789" s="54"/>
      <c r="Y789" s="54"/>
      <c r="Z789" s="54"/>
      <c r="AA789" s="54"/>
    </row>
    <row r="790" spans="3:27" ht="12.75">
      <c r="C790" s="54"/>
      <c r="D790" s="54"/>
      <c r="E790" s="54"/>
      <c r="J790" s="54"/>
      <c r="K790" s="54"/>
      <c r="S790" s="54"/>
      <c r="T790" s="54"/>
      <c r="U790" s="54"/>
      <c r="V790" s="54"/>
      <c r="W790" s="54"/>
      <c r="X790" s="54"/>
      <c r="Y790" s="54"/>
      <c r="Z790" s="54"/>
      <c r="AA790" s="54"/>
    </row>
    <row r="791" spans="3:27" ht="12.75">
      <c r="C791" s="54"/>
      <c r="D791" s="54"/>
      <c r="E791" s="54"/>
      <c r="J791" s="54"/>
      <c r="K791" s="54"/>
      <c r="S791" s="54"/>
      <c r="T791" s="54"/>
      <c r="U791" s="54"/>
      <c r="V791" s="54"/>
      <c r="W791" s="54"/>
      <c r="X791" s="54"/>
      <c r="Y791" s="54"/>
      <c r="Z791" s="54"/>
      <c r="AA791" s="54"/>
    </row>
    <row r="792" spans="3:27" ht="12.75">
      <c r="C792" s="54"/>
      <c r="D792" s="54"/>
      <c r="E792" s="54"/>
      <c r="J792" s="54"/>
      <c r="K792" s="54"/>
      <c r="S792" s="54"/>
      <c r="T792" s="54"/>
      <c r="U792" s="54"/>
      <c r="V792" s="54"/>
      <c r="W792" s="54"/>
      <c r="X792" s="54"/>
      <c r="Y792" s="54"/>
      <c r="Z792" s="54"/>
      <c r="AA792" s="54"/>
    </row>
    <row r="793" spans="3:27" ht="12.75">
      <c r="C793" s="54"/>
      <c r="D793" s="54"/>
      <c r="E793" s="54"/>
      <c r="J793" s="54"/>
      <c r="K793" s="54"/>
      <c r="S793" s="54"/>
      <c r="T793" s="54"/>
      <c r="U793" s="54"/>
      <c r="V793" s="54"/>
      <c r="W793" s="54"/>
      <c r="X793" s="54"/>
      <c r="Y793" s="54"/>
      <c r="Z793" s="54"/>
      <c r="AA793" s="54"/>
    </row>
    <row r="794" spans="3:27" ht="12.75">
      <c r="C794" s="54"/>
      <c r="D794" s="54"/>
      <c r="E794" s="54"/>
      <c r="J794" s="54"/>
      <c r="K794" s="54"/>
      <c r="S794" s="54"/>
      <c r="T794" s="54"/>
      <c r="U794" s="54"/>
      <c r="V794" s="54"/>
      <c r="W794" s="54"/>
      <c r="X794" s="54"/>
      <c r="Y794" s="54"/>
      <c r="Z794" s="54"/>
      <c r="AA794" s="54"/>
    </row>
    <row r="795" spans="3:27" ht="12.75">
      <c r="C795" s="54"/>
      <c r="D795" s="54"/>
      <c r="E795" s="54"/>
      <c r="J795" s="54"/>
      <c r="K795" s="54"/>
      <c r="S795" s="54"/>
      <c r="T795" s="54"/>
      <c r="U795" s="54"/>
      <c r="V795" s="54"/>
      <c r="W795" s="54"/>
      <c r="X795" s="54"/>
      <c r="Y795" s="54"/>
      <c r="Z795" s="54"/>
      <c r="AA795" s="54"/>
    </row>
    <row r="796" spans="3:27" ht="12.75">
      <c r="C796" s="54"/>
      <c r="D796" s="54"/>
      <c r="E796" s="54"/>
      <c r="J796" s="54"/>
      <c r="K796" s="54"/>
      <c r="S796" s="54"/>
      <c r="T796" s="54"/>
      <c r="U796" s="54"/>
      <c r="V796" s="54"/>
      <c r="W796" s="54"/>
      <c r="X796" s="54"/>
      <c r="Y796" s="54"/>
      <c r="Z796" s="54"/>
      <c r="AA796" s="54"/>
    </row>
    <row r="797" spans="3:27" ht="12.75">
      <c r="C797" s="54"/>
      <c r="D797" s="54"/>
      <c r="E797" s="54"/>
      <c r="J797" s="54"/>
      <c r="K797" s="54"/>
      <c r="S797" s="54"/>
      <c r="T797" s="54"/>
      <c r="U797" s="54"/>
      <c r="V797" s="54"/>
      <c r="W797" s="54"/>
      <c r="X797" s="54"/>
      <c r="Y797" s="54"/>
      <c r="Z797" s="54"/>
      <c r="AA797" s="54"/>
    </row>
    <row r="798" spans="3:27" ht="12.75">
      <c r="C798" s="54"/>
      <c r="D798" s="54"/>
      <c r="E798" s="54"/>
      <c r="J798" s="54"/>
      <c r="K798" s="54"/>
      <c r="S798" s="54"/>
      <c r="T798" s="54"/>
      <c r="U798" s="54"/>
      <c r="V798" s="54"/>
      <c r="W798" s="54"/>
      <c r="X798" s="54"/>
      <c r="Y798" s="54"/>
      <c r="Z798" s="54"/>
      <c r="AA798" s="54"/>
    </row>
    <row r="799" spans="3:27" ht="12.75">
      <c r="C799" s="54"/>
      <c r="D799" s="54"/>
      <c r="E799" s="54"/>
      <c r="J799" s="54"/>
      <c r="K799" s="54"/>
      <c r="S799" s="54"/>
      <c r="T799" s="54"/>
      <c r="U799" s="54"/>
      <c r="V799" s="54"/>
      <c r="W799" s="54"/>
      <c r="X799" s="54"/>
      <c r="Y799" s="54"/>
      <c r="Z799" s="54"/>
      <c r="AA799" s="54"/>
    </row>
    <row r="800" spans="3:27" ht="12.75">
      <c r="C800" s="54"/>
      <c r="D800" s="54"/>
      <c r="E800" s="54"/>
      <c r="J800" s="54"/>
      <c r="K800" s="54"/>
      <c r="S800" s="54"/>
      <c r="T800" s="54"/>
      <c r="U800" s="54"/>
      <c r="V800" s="54"/>
      <c r="W800" s="54"/>
      <c r="X800" s="54"/>
      <c r="Y800" s="54"/>
      <c r="Z800" s="54"/>
      <c r="AA800" s="54"/>
    </row>
    <row r="801" spans="3:27" ht="12.75">
      <c r="C801" s="54"/>
      <c r="D801" s="54"/>
      <c r="E801" s="54"/>
      <c r="J801" s="54"/>
      <c r="K801" s="54"/>
      <c r="S801" s="54"/>
      <c r="T801" s="54"/>
      <c r="U801" s="54"/>
      <c r="V801" s="54"/>
      <c r="W801" s="54"/>
      <c r="X801" s="54"/>
      <c r="Y801" s="54"/>
      <c r="Z801" s="54"/>
      <c r="AA801" s="54"/>
    </row>
    <row r="802" spans="3:27" ht="12.75">
      <c r="C802" s="54"/>
      <c r="D802" s="54"/>
      <c r="E802" s="54"/>
      <c r="J802" s="54"/>
      <c r="K802" s="54"/>
      <c r="S802" s="54"/>
      <c r="T802" s="54"/>
      <c r="U802" s="54"/>
      <c r="V802" s="54"/>
      <c r="W802" s="54"/>
      <c r="X802" s="54"/>
      <c r="Y802" s="54"/>
      <c r="Z802" s="54"/>
      <c r="AA802" s="54"/>
    </row>
    <row r="803" spans="3:27" ht="12.75">
      <c r="C803" s="54"/>
      <c r="D803" s="54"/>
      <c r="E803" s="54"/>
      <c r="J803" s="54"/>
      <c r="K803" s="54"/>
      <c r="S803" s="54"/>
      <c r="T803" s="54"/>
      <c r="U803" s="54"/>
      <c r="V803" s="54"/>
      <c r="W803" s="54"/>
      <c r="X803" s="54"/>
      <c r="Y803" s="54"/>
      <c r="Z803" s="54"/>
      <c r="AA803" s="54"/>
    </row>
    <row r="804" spans="3:27" ht="12.75">
      <c r="C804" s="54"/>
      <c r="D804" s="54"/>
      <c r="E804" s="54"/>
      <c r="J804" s="54"/>
      <c r="K804" s="54"/>
      <c r="S804" s="54"/>
      <c r="T804" s="54"/>
      <c r="U804" s="54"/>
      <c r="V804" s="54"/>
      <c r="W804" s="54"/>
      <c r="X804" s="54"/>
      <c r="Y804" s="54"/>
      <c r="Z804" s="54"/>
      <c r="AA804" s="54"/>
    </row>
    <row r="805" spans="3:27" ht="12.75">
      <c r="C805" s="54"/>
      <c r="D805" s="54"/>
      <c r="E805" s="54"/>
      <c r="J805" s="54"/>
      <c r="K805" s="54"/>
      <c r="S805" s="54"/>
      <c r="T805" s="54"/>
      <c r="U805" s="54"/>
      <c r="V805" s="54"/>
      <c r="W805" s="54"/>
      <c r="X805" s="54"/>
      <c r="Y805" s="54"/>
      <c r="Z805" s="54"/>
      <c r="AA805" s="54"/>
    </row>
    <row r="806" spans="3:27" ht="12.75">
      <c r="C806" s="54"/>
      <c r="D806" s="54"/>
      <c r="E806" s="54"/>
      <c r="J806" s="54"/>
      <c r="K806" s="54"/>
      <c r="S806" s="54"/>
      <c r="T806" s="54"/>
      <c r="U806" s="54"/>
      <c r="V806" s="54"/>
      <c r="W806" s="54"/>
      <c r="X806" s="54"/>
      <c r="Y806" s="54"/>
      <c r="Z806" s="54"/>
      <c r="AA806" s="54"/>
    </row>
    <row r="807" spans="3:27" ht="12.75">
      <c r="C807" s="54"/>
      <c r="D807" s="54"/>
      <c r="E807" s="54"/>
      <c r="J807" s="54"/>
      <c r="K807" s="54"/>
      <c r="S807" s="54"/>
      <c r="T807" s="54"/>
      <c r="U807" s="54"/>
      <c r="V807" s="54"/>
      <c r="W807" s="54"/>
      <c r="X807" s="54"/>
      <c r="Y807" s="54"/>
      <c r="Z807" s="54"/>
      <c r="AA807" s="54"/>
    </row>
    <row r="808" spans="3:27" ht="12.75">
      <c r="C808" s="54"/>
      <c r="D808" s="54"/>
      <c r="E808" s="54"/>
      <c r="J808" s="54"/>
      <c r="K808" s="54"/>
      <c r="S808" s="54"/>
      <c r="T808" s="54"/>
      <c r="U808" s="54"/>
      <c r="V808" s="54"/>
      <c r="W808" s="54"/>
      <c r="X808" s="54"/>
      <c r="Y808" s="54"/>
      <c r="Z808" s="54"/>
      <c r="AA808" s="54"/>
    </row>
    <row r="809" spans="3:27" ht="12.75">
      <c r="C809" s="54"/>
      <c r="D809" s="54"/>
      <c r="E809" s="54"/>
      <c r="J809" s="54"/>
      <c r="K809" s="54"/>
      <c r="S809" s="54"/>
      <c r="T809" s="54"/>
      <c r="U809" s="54"/>
      <c r="V809" s="54"/>
      <c r="W809" s="54"/>
      <c r="X809" s="54"/>
      <c r="Y809" s="54"/>
      <c r="Z809" s="54"/>
      <c r="AA809" s="54"/>
    </row>
    <row r="810" spans="3:27" ht="12.75">
      <c r="C810" s="54"/>
      <c r="D810" s="54"/>
      <c r="E810" s="54"/>
      <c r="J810" s="54"/>
      <c r="K810" s="54"/>
      <c r="S810" s="54"/>
      <c r="T810" s="54"/>
      <c r="U810" s="54"/>
      <c r="V810" s="54"/>
      <c r="W810" s="54"/>
      <c r="X810" s="54"/>
      <c r="Y810" s="54"/>
      <c r="Z810" s="54"/>
      <c r="AA810" s="54"/>
    </row>
    <row r="811" spans="3:27" ht="12.75">
      <c r="C811" s="54"/>
      <c r="D811" s="54"/>
      <c r="E811" s="54"/>
      <c r="J811" s="54"/>
      <c r="K811" s="54"/>
      <c r="S811" s="54"/>
      <c r="T811" s="54"/>
      <c r="U811" s="54"/>
      <c r="V811" s="54"/>
      <c r="W811" s="54"/>
      <c r="X811" s="54"/>
      <c r="Y811" s="54"/>
      <c r="Z811" s="54"/>
      <c r="AA811" s="54"/>
    </row>
    <row r="812" spans="3:27" ht="12.75">
      <c r="C812" s="54"/>
      <c r="D812" s="54"/>
      <c r="E812" s="54"/>
      <c r="J812" s="54"/>
      <c r="K812" s="54"/>
      <c r="S812" s="54"/>
      <c r="T812" s="54"/>
      <c r="U812" s="54"/>
      <c r="V812" s="54"/>
      <c r="W812" s="54"/>
      <c r="X812" s="54"/>
      <c r="Y812" s="54"/>
      <c r="Z812" s="54"/>
      <c r="AA812" s="54"/>
    </row>
    <row r="813" spans="3:27" ht="12.75">
      <c r="C813" s="54"/>
      <c r="D813" s="54"/>
      <c r="E813" s="54"/>
      <c r="J813" s="54"/>
      <c r="K813" s="54"/>
      <c r="S813" s="54"/>
      <c r="T813" s="54"/>
      <c r="U813" s="54"/>
      <c r="V813" s="54"/>
      <c r="W813" s="54"/>
      <c r="X813" s="54"/>
      <c r="Y813" s="54"/>
      <c r="Z813" s="54"/>
      <c r="AA813" s="54"/>
    </row>
    <row r="814" spans="3:27" ht="12.75">
      <c r="C814" s="54"/>
      <c r="D814" s="54"/>
      <c r="E814" s="54"/>
      <c r="J814" s="54"/>
      <c r="K814" s="54"/>
      <c r="S814" s="54"/>
      <c r="T814" s="54"/>
      <c r="U814" s="54"/>
      <c r="V814" s="54"/>
      <c r="W814" s="54"/>
      <c r="X814" s="54"/>
      <c r="Y814" s="54"/>
      <c r="Z814" s="54"/>
      <c r="AA814" s="54"/>
    </row>
    <row r="815" spans="3:27" ht="12.75">
      <c r="C815" s="54"/>
      <c r="D815" s="54"/>
      <c r="E815" s="54"/>
      <c r="J815" s="54"/>
      <c r="K815" s="54"/>
      <c r="S815" s="54"/>
      <c r="T815" s="54"/>
      <c r="U815" s="54"/>
      <c r="V815" s="54"/>
      <c r="W815" s="54"/>
      <c r="X815" s="54"/>
      <c r="Y815" s="54"/>
      <c r="Z815" s="54"/>
      <c r="AA815" s="54"/>
    </row>
    <row r="816" spans="3:27" ht="12.75">
      <c r="C816" s="54"/>
      <c r="D816" s="54"/>
      <c r="E816" s="54"/>
      <c r="J816" s="54"/>
      <c r="K816" s="54"/>
      <c r="S816" s="54"/>
      <c r="T816" s="54"/>
      <c r="U816" s="54"/>
      <c r="V816" s="54"/>
      <c r="W816" s="54"/>
      <c r="X816" s="54"/>
      <c r="Y816" s="54"/>
      <c r="Z816" s="54"/>
      <c r="AA816" s="54"/>
    </row>
    <row r="817" spans="3:27" ht="12.75">
      <c r="C817" s="54"/>
      <c r="D817" s="54"/>
      <c r="E817" s="54"/>
      <c r="J817" s="54"/>
      <c r="K817" s="54"/>
      <c r="S817" s="54"/>
      <c r="T817" s="54"/>
      <c r="U817" s="54"/>
      <c r="V817" s="54"/>
      <c r="W817" s="54"/>
      <c r="X817" s="54"/>
      <c r="Y817" s="54"/>
      <c r="Z817" s="54"/>
      <c r="AA817" s="54"/>
    </row>
    <row r="818" spans="3:27" ht="12.75">
      <c r="C818" s="54"/>
      <c r="D818" s="54"/>
      <c r="E818" s="54"/>
      <c r="J818" s="54"/>
      <c r="K818" s="54"/>
      <c r="S818" s="54"/>
      <c r="T818" s="54"/>
      <c r="U818" s="54"/>
      <c r="V818" s="54"/>
      <c r="W818" s="54"/>
      <c r="X818" s="54"/>
      <c r="Y818" s="54"/>
      <c r="Z818" s="54"/>
      <c r="AA818" s="54"/>
    </row>
    <row r="819" spans="3:27" ht="12.75">
      <c r="C819" s="54"/>
      <c r="D819" s="54"/>
      <c r="E819" s="54"/>
      <c r="J819" s="54"/>
      <c r="K819" s="54"/>
      <c r="S819" s="54"/>
      <c r="T819" s="54"/>
      <c r="U819" s="54"/>
      <c r="V819" s="54"/>
      <c r="W819" s="54"/>
      <c r="X819" s="54"/>
      <c r="Y819" s="54"/>
      <c r="Z819" s="54"/>
      <c r="AA819" s="54"/>
    </row>
    <row r="820" spans="3:27" ht="12.75">
      <c r="C820" s="54"/>
      <c r="D820" s="54"/>
      <c r="E820" s="54"/>
      <c r="J820" s="54"/>
      <c r="K820" s="54"/>
      <c r="S820" s="54"/>
      <c r="T820" s="54"/>
      <c r="U820" s="54"/>
      <c r="V820" s="54"/>
      <c r="W820" s="54"/>
      <c r="X820" s="54"/>
      <c r="Y820" s="54"/>
      <c r="Z820" s="54"/>
      <c r="AA820" s="54"/>
    </row>
    <row r="821" spans="3:27" ht="12.75">
      <c r="C821" s="54"/>
      <c r="D821" s="54"/>
      <c r="E821" s="54"/>
      <c r="J821" s="54"/>
      <c r="K821" s="54"/>
      <c r="S821" s="54"/>
      <c r="T821" s="54"/>
      <c r="U821" s="54"/>
      <c r="V821" s="54"/>
      <c r="W821" s="54"/>
      <c r="X821" s="54"/>
      <c r="Y821" s="54"/>
      <c r="Z821" s="54"/>
      <c r="AA821" s="54"/>
    </row>
    <row r="822" spans="3:27" ht="12.75">
      <c r="C822" s="54"/>
      <c r="D822" s="54"/>
      <c r="E822" s="54"/>
      <c r="J822" s="54"/>
      <c r="K822" s="54"/>
      <c r="S822" s="54"/>
      <c r="T822" s="54"/>
      <c r="U822" s="54"/>
      <c r="V822" s="54"/>
      <c r="W822" s="54"/>
      <c r="X822" s="54"/>
      <c r="Y822" s="54"/>
      <c r="Z822" s="54"/>
      <c r="AA822" s="54"/>
    </row>
    <row r="823" spans="3:27" ht="12.75">
      <c r="C823" s="54"/>
      <c r="D823" s="54"/>
      <c r="E823" s="54"/>
      <c r="J823" s="54"/>
      <c r="K823" s="54"/>
      <c r="S823" s="54"/>
      <c r="T823" s="54"/>
      <c r="U823" s="54"/>
      <c r="V823" s="54"/>
      <c r="W823" s="54"/>
      <c r="X823" s="54"/>
      <c r="Y823" s="54"/>
      <c r="Z823" s="54"/>
      <c r="AA823" s="54"/>
    </row>
    <row r="824" spans="3:27" ht="12.75">
      <c r="C824" s="54"/>
      <c r="D824" s="54"/>
      <c r="E824" s="54"/>
      <c r="J824" s="54"/>
      <c r="K824" s="54"/>
      <c r="S824" s="54"/>
      <c r="T824" s="54"/>
      <c r="U824" s="54"/>
      <c r="V824" s="54"/>
      <c r="W824" s="54"/>
      <c r="X824" s="54"/>
      <c r="Y824" s="54"/>
      <c r="Z824" s="54"/>
      <c r="AA824" s="54"/>
    </row>
    <row r="825" spans="3:27" ht="12.75">
      <c r="C825" s="54"/>
      <c r="D825" s="54"/>
      <c r="E825" s="54"/>
      <c r="J825" s="54"/>
      <c r="K825" s="54"/>
      <c r="S825" s="54"/>
      <c r="T825" s="54"/>
      <c r="U825" s="54"/>
      <c r="V825" s="54"/>
      <c r="W825" s="54"/>
      <c r="X825" s="54"/>
      <c r="Y825" s="54"/>
      <c r="Z825" s="54"/>
      <c r="AA825" s="54"/>
    </row>
    <row r="826" spans="3:27" ht="12.75">
      <c r="C826" s="54"/>
      <c r="D826" s="54"/>
      <c r="E826" s="54"/>
      <c r="J826" s="54"/>
      <c r="K826" s="54"/>
      <c r="S826" s="54"/>
      <c r="T826" s="54"/>
      <c r="U826" s="54"/>
      <c r="V826" s="54"/>
      <c r="W826" s="54"/>
      <c r="X826" s="54"/>
      <c r="Y826" s="54"/>
      <c r="Z826" s="54"/>
      <c r="AA826" s="54"/>
    </row>
    <row r="827" spans="3:27" ht="12.75">
      <c r="C827" s="54"/>
      <c r="D827" s="54"/>
      <c r="E827" s="54"/>
      <c r="J827" s="54"/>
      <c r="K827" s="54"/>
      <c r="S827" s="54"/>
      <c r="T827" s="54"/>
      <c r="U827" s="54"/>
      <c r="V827" s="54"/>
      <c r="W827" s="54"/>
      <c r="X827" s="54"/>
      <c r="Y827" s="54"/>
      <c r="Z827" s="54"/>
      <c r="AA827" s="54"/>
    </row>
    <row r="828" spans="3:27" ht="12.75">
      <c r="C828" s="54"/>
      <c r="D828" s="54"/>
      <c r="E828" s="54"/>
      <c r="J828" s="54"/>
      <c r="K828" s="54"/>
      <c r="S828" s="54"/>
      <c r="T828" s="54"/>
      <c r="U828" s="54"/>
      <c r="V828" s="54"/>
      <c r="W828" s="54"/>
      <c r="X828" s="54"/>
      <c r="Y828" s="54"/>
      <c r="Z828" s="54"/>
      <c r="AA828" s="54"/>
    </row>
    <row r="829" spans="3:27" ht="12.75">
      <c r="C829" s="54"/>
      <c r="D829" s="54"/>
      <c r="E829" s="54"/>
      <c r="J829" s="54"/>
      <c r="K829" s="54"/>
      <c r="S829" s="54"/>
      <c r="T829" s="54"/>
      <c r="U829" s="54"/>
      <c r="V829" s="54"/>
      <c r="W829" s="54"/>
      <c r="X829" s="54"/>
      <c r="Y829" s="54"/>
      <c r="Z829" s="54"/>
      <c r="AA829" s="54"/>
    </row>
    <row r="830" spans="3:27" ht="12.75">
      <c r="C830" s="54"/>
      <c r="D830" s="54"/>
      <c r="E830" s="54"/>
      <c r="J830" s="54"/>
      <c r="K830" s="54"/>
      <c r="S830" s="54"/>
      <c r="T830" s="54"/>
      <c r="U830" s="54"/>
      <c r="V830" s="54"/>
      <c r="W830" s="54"/>
      <c r="X830" s="54"/>
      <c r="Y830" s="54"/>
      <c r="Z830" s="54"/>
      <c r="AA830" s="54"/>
    </row>
    <row r="831" spans="3:27" ht="12.75">
      <c r="C831" s="54"/>
      <c r="D831" s="54"/>
      <c r="E831" s="54"/>
      <c r="J831" s="54"/>
      <c r="K831" s="54"/>
      <c r="S831" s="54"/>
      <c r="T831" s="54"/>
      <c r="U831" s="54"/>
      <c r="V831" s="54"/>
      <c r="W831" s="54"/>
      <c r="X831" s="54"/>
      <c r="Y831" s="54"/>
      <c r="Z831" s="54"/>
      <c r="AA831" s="54"/>
    </row>
    <row r="832" spans="3:27" ht="12.75">
      <c r="C832" s="54"/>
      <c r="D832" s="54"/>
      <c r="E832" s="54"/>
      <c r="J832" s="54"/>
      <c r="K832" s="54"/>
      <c r="S832" s="54"/>
      <c r="T832" s="54"/>
      <c r="U832" s="54"/>
      <c r="V832" s="54"/>
      <c r="W832" s="54"/>
      <c r="X832" s="54"/>
      <c r="Y832" s="54"/>
      <c r="Z832" s="54"/>
      <c r="AA832" s="54"/>
    </row>
    <row r="833" spans="3:27" ht="12.75">
      <c r="C833" s="54"/>
      <c r="D833" s="54"/>
      <c r="E833" s="54"/>
      <c r="J833" s="54"/>
      <c r="K833" s="54"/>
      <c r="S833" s="54"/>
      <c r="T833" s="54"/>
      <c r="U833" s="54"/>
      <c r="V833" s="54"/>
      <c r="W833" s="54"/>
      <c r="X833" s="54"/>
      <c r="Y833" s="54"/>
      <c r="Z833" s="54"/>
      <c r="AA833" s="54"/>
    </row>
    <row r="834" spans="3:27" ht="12.75">
      <c r="C834" s="54"/>
      <c r="D834" s="54"/>
      <c r="E834" s="54"/>
      <c r="J834" s="54"/>
      <c r="K834" s="54"/>
      <c r="S834" s="54"/>
      <c r="T834" s="54"/>
      <c r="U834" s="54"/>
      <c r="V834" s="54"/>
      <c r="W834" s="54"/>
      <c r="X834" s="54"/>
      <c r="Y834" s="54"/>
      <c r="Z834" s="54"/>
      <c r="AA834" s="54"/>
    </row>
    <row r="835" spans="3:27" ht="12.75">
      <c r="C835" s="54"/>
      <c r="D835" s="54"/>
      <c r="E835" s="54"/>
      <c r="J835" s="54"/>
      <c r="K835" s="54"/>
      <c r="S835" s="54"/>
      <c r="T835" s="54"/>
      <c r="U835" s="54"/>
      <c r="V835" s="54"/>
      <c r="W835" s="54"/>
      <c r="X835" s="54"/>
      <c r="Y835" s="54"/>
      <c r="Z835" s="54"/>
      <c r="AA835" s="54"/>
    </row>
    <row r="836" spans="3:27" ht="12.75">
      <c r="C836" s="54"/>
      <c r="D836" s="54"/>
      <c r="E836" s="54"/>
      <c r="J836" s="54"/>
      <c r="K836" s="54"/>
      <c r="S836" s="54"/>
      <c r="T836" s="54"/>
      <c r="U836" s="54"/>
      <c r="V836" s="54"/>
      <c r="W836" s="54"/>
      <c r="X836" s="54"/>
      <c r="Y836" s="54"/>
      <c r="Z836" s="54"/>
      <c r="AA836" s="54"/>
    </row>
    <row r="837" spans="3:27" ht="12.75">
      <c r="C837" s="54"/>
      <c r="D837" s="54"/>
      <c r="E837" s="54"/>
      <c r="J837" s="54"/>
      <c r="K837" s="54"/>
      <c r="S837" s="54"/>
      <c r="T837" s="54"/>
      <c r="U837" s="54"/>
      <c r="V837" s="54"/>
      <c r="W837" s="54"/>
      <c r="X837" s="54"/>
      <c r="Y837" s="54"/>
      <c r="Z837" s="54"/>
      <c r="AA837" s="54"/>
    </row>
    <row r="838" spans="3:27" ht="12.75">
      <c r="C838" s="54"/>
      <c r="D838" s="54"/>
      <c r="E838" s="54"/>
      <c r="J838" s="54"/>
      <c r="K838" s="54"/>
      <c r="S838" s="54"/>
      <c r="T838" s="54"/>
      <c r="U838" s="54"/>
      <c r="V838" s="54"/>
      <c r="W838" s="54"/>
      <c r="X838" s="54"/>
      <c r="Y838" s="54"/>
      <c r="Z838" s="54"/>
      <c r="AA838" s="54"/>
    </row>
    <row r="839" spans="3:27" ht="12.75">
      <c r="C839" s="54"/>
      <c r="D839" s="54"/>
      <c r="E839" s="54"/>
      <c r="J839" s="54"/>
      <c r="K839" s="54"/>
      <c r="S839" s="54"/>
      <c r="T839" s="54"/>
      <c r="U839" s="54"/>
      <c r="V839" s="54"/>
      <c r="W839" s="54"/>
      <c r="X839" s="54"/>
      <c r="Y839" s="54"/>
      <c r="Z839" s="54"/>
      <c r="AA839" s="54"/>
    </row>
    <row r="840" spans="3:27" ht="12.75">
      <c r="C840" s="54"/>
      <c r="D840" s="54"/>
      <c r="E840" s="54"/>
      <c r="J840" s="54"/>
      <c r="K840" s="54"/>
      <c r="S840" s="54"/>
      <c r="T840" s="54"/>
      <c r="U840" s="54"/>
      <c r="V840" s="54"/>
      <c r="W840" s="54"/>
      <c r="X840" s="54"/>
      <c r="Y840" s="54"/>
      <c r="Z840" s="54"/>
      <c r="AA840" s="54"/>
    </row>
    <row r="841" spans="3:27" ht="12.75">
      <c r="C841" s="54"/>
      <c r="D841" s="54"/>
      <c r="E841" s="54"/>
      <c r="J841" s="54"/>
      <c r="K841" s="54"/>
      <c r="S841" s="54"/>
      <c r="T841" s="54"/>
      <c r="U841" s="54"/>
      <c r="V841" s="54"/>
      <c r="W841" s="54"/>
      <c r="X841" s="54"/>
      <c r="Y841" s="54"/>
      <c r="Z841" s="54"/>
      <c r="AA841" s="54"/>
    </row>
    <row r="842" spans="3:27" ht="12.75">
      <c r="C842" s="54"/>
      <c r="D842" s="54"/>
      <c r="E842" s="54"/>
      <c r="J842" s="54"/>
      <c r="K842" s="54"/>
      <c r="S842" s="54"/>
      <c r="T842" s="54"/>
      <c r="U842" s="54"/>
      <c r="V842" s="54"/>
      <c r="W842" s="54"/>
      <c r="X842" s="54"/>
      <c r="Y842" s="54"/>
      <c r="Z842" s="54"/>
      <c r="AA842" s="54"/>
    </row>
    <row r="843" spans="3:27" ht="12.75">
      <c r="C843" s="54"/>
      <c r="D843" s="54"/>
      <c r="E843" s="54"/>
      <c r="J843" s="54"/>
      <c r="K843" s="54"/>
      <c r="S843" s="54"/>
      <c r="T843" s="54"/>
      <c r="U843" s="54"/>
      <c r="V843" s="54"/>
      <c r="W843" s="54"/>
      <c r="X843" s="54"/>
      <c r="Y843" s="54"/>
      <c r="Z843" s="54"/>
      <c r="AA843" s="54"/>
    </row>
    <row r="844" spans="3:27" ht="12.75">
      <c r="C844" s="54"/>
      <c r="D844" s="54"/>
      <c r="E844" s="54"/>
      <c r="J844" s="54"/>
      <c r="K844" s="54"/>
      <c r="S844" s="54"/>
      <c r="T844" s="54"/>
      <c r="U844" s="54"/>
      <c r="V844" s="54"/>
      <c r="W844" s="54"/>
      <c r="X844" s="54"/>
      <c r="Y844" s="54"/>
      <c r="Z844" s="54"/>
      <c r="AA844" s="54"/>
    </row>
    <row r="845" spans="3:27" ht="12.75">
      <c r="C845" s="54"/>
      <c r="D845" s="54"/>
      <c r="E845" s="54"/>
      <c r="J845" s="54"/>
      <c r="K845" s="54"/>
      <c r="S845" s="54"/>
      <c r="T845" s="54"/>
      <c r="U845" s="54"/>
      <c r="V845" s="54"/>
      <c r="W845" s="54"/>
      <c r="X845" s="54"/>
      <c r="Y845" s="54"/>
      <c r="Z845" s="54"/>
      <c r="AA845" s="54"/>
    </row>
    <row r="846" spans="3:27" ht="12.75">
      <c r="C846" s="54"/>
      <c r="D846" s="54"/>
      <c r="E846" s="54"/>
      <c r="J846" s="54"/>
      <c r="K846" s="54"/>
      <c r="S846" s="54"/>
      <c r="T846" s="54"/>
      <c r="U846" s="54"/>
      <c r="V846" s="54"/>
      <c r="W846" s="54"/>
      <c r="X846" s="54"/>
      <c r="Y846" s="54"/>
      <c r="Z846" s="54"/>
      <c r="AA846" s="54"/>
    </row>
    <row r="847" spans="3:27" ht="12.75">
      <c r="C847" s="54"/>
      <c r="D847" s="54"/>
      <c r="E847" s="54"/>
      <c r="J847" s="54"/>
      <c r="K847" s="54"/>
      <c r="S847" s="54"/>
      <c r="T847" s="54"/>
      <c r="U847" s="54"/>
      <c r="V847" s="54"/>
      <c r="W847" s="54"/>
      <c r="X847" s="54"/>
      <c r="Y847" s="54"/>
      <c r="Z847" s="54"/>
      <c r="AA847" s="54"/>
    </row>
    <row r="848" spans="3:27" ht="12.75">
      <c r="C848" s="54"/>
      <c r="D848" s="54"/>
      <c r="E848" s="54"/>
      <c r="J848" s="54"/>
      <c r="K848" s="54"/>
      <c r="S848" s="54"/>
      <c r="T848" s="54"/>
      <c r="U848" s="54"/>
      <c r="V848" s="54"/>
      <c r="W848" s="54"/>
      <c r="X848" s="54"/>
      <c r="Y848" s="54"/>
      <c r="Z848" s="54"/>
      <c r="AA848" s="54"/>
    </row>
    <row r="849" spans="3:27" ht="12.75">
      <c r="C849" s="54"/>
      <c r="D849" s="54"/>
      <c r="E849" s="54"/>
      <c r="J849" s="54"/>
      <c r="K849" s="54"/>
      <c r="S849" s="54"/>
      <c r="T849" s="54"/>
      <c r="U849" s="54"/>
      <c r="V849" s="54"/>
      <c r="W849" s="54"/>
      <c r="X849" s="54"/>
      <c r="Y849" s="54"/>
      <c r="Z849" s="54"/>
      <c r="AA849" s="54"/>
    </row>
    <row r="850" spans="3:27" ht="12.75">
      <c r="C850" s="54"/>
      <c r="D850" s="54"/>
      <c r="E850" s="54"/>
      <c r="J850" s="54"/>
      <c r="K850" s="54"/>
      <c r="S850" s="54"/>
      <c r="T850" s="54"/>
      <c r="U850" s="54"/>
      <c r="V850" s="54"/>
      <c r="W850" s="54"/>
      <c r="X850" s="54"/>
      <c r="Y850" s="54"/>
      <c r="Z850" s="54"/>
      <c r="AA850" s="54"/>
    </row>
    <row r="851" spans="3:27" ht="12.75">
      <c r="C851" s="54"/>
      <c r="D851" s="54"/>
      <c r="E851" s="54"/>
      <c r="J851" s="54"/>
      <c r="K851" s="54"/>
      <c r="S851" s="54"/>
      <c r="T851" s="54"/>
      <c r="U851" s="54"/>
      <c r="V851" s="54"/>
      <c r="W851" s="54"/>
      <c r="X851" s="54"/>
      <c r="Y851" s="54"/>
      <c r="Z851" s="54"/>
      <c r="AA851" s="54"/>
    </row>
    <row r="852" spans="3:27" ht="12.75">
      <c r="C852" s="54"/>
      <c r="D852" s="54"/>
      <c r="E852" s="54"/>
      <c r="J852" s="54"/>
      <c r="K852" s="54"/>
      <c r="S852" s="54"/>
      <c r="T852" s="54"/>
      <c r="U852" s="54"/>
      <c r="V852" s="54"/>
      <c r="W852" s="54"/>
      <c r="X852" s="54"/>
      <c r="Y852" s="54"/>
      <c r="Z852" s="54"/>
      <c r="AA852" s="54"/>
    </row>
    <row r="853" spans="3:27" ht="12.75">
      <c r="C853" s="54"/>
      <c r="D853" s="54"/>
      <c r="E853" s="54"/>
      <c r="J853" s="54"/>
      <c r="K853" s="54"/>
      <c r="S853" s="54"/>
      <c r="T853" s="54"/>
      <c r="U853" s="54"/>
      <c r="V853" s="54"/>
      <c r="W853" s="54"/>
      <c r="X853" s="54"/>
      <c r="Y853" s="54"/>
      <c r="Z853" s="54"/>
      <c r="AA853" s="54"/>
    </row>
    <row r="854" spans="3:27" ht="12.75">
      <c r="C854" s="54"/>
      <c r="D854" s="54"/>
      <c r="E854" s="54"/>
      <c r="J854" s="54"/>
      <c r="K854" s="54"/>
      <c r="S854" s="54"/>
      <c r="T854" s="54"/>
      <c r="U854" s="54"/>
      <c r="V854" s="54"/>
      <c r="W854" s="54"/>
      <c r="X854" s="54"/>
      <c r="Y854" s="54"/>
      <c r="Z854" s="54"/>
      <c r="AA854" s="54"/>
    </row>
    <row r="855" spans="3:27" ht="12.75">
      <c r="C855" s="54"/>
      <c r="D855" s="54"/>
      <c r="E855" s="54"/>
      <c r="J855" s="54"/>
      <c r="K855" s="54"/>
      <c r="S855" s="54"/>
      <c r="T855" s="54"/>
      <c r="U855" s="54"/>
      <c r="V855" s="54"/>
      <c r="W855" s="54"/>
      <c r="X855" s="54"/>
      <c r="Y855" s="54"/>
      <c r="Z855" s="54"/>
      <c r="AA855" s="54"/>
    </row>
    <row r="856" spans="3:27" ht="12.75">
      <c r="C856" s="54"/>
      <c r="D856" s="54"/>
      <c r="E856" s="54"/>
      <c r="J856" s="54"/>
      <c r="K856" s="54"/>
      <c r="S856" s="54"/>
      <c r="T856" s="54"/>
      <c r="U856" s="54"/>
      <c r="V856" s="54"/>
      <c r="W856" s="54"/>
      <c r="X856" s="54"/>
      <c r="Y856" s="54"/>
      <c r="Z856" s="54"/>
      <c r="AA856" s="54"/>
    </row>
    <row r="857" spans="3:27" ht="12.75">
      <c r="C857" s="54"/>
      <c r="D857" s="54"/>
      <c r="E857" s="54"/>
      <c r="J857" s="54"/>
      <c r="K857" s="54"/>
      <c r="S857" s="54"/>
      <c r="T857" s="54"/>
      <c r="U857" s="54"/>
      <c r="V857" s="54"/>
      <c r="W857" s="54"/>
      <c r="X857" s="54"/>
      <c r="Y857" s="54"/>
      <c r="Z857" s="54"/>
      <c r="AA857" s="54"/>
    </row>
    <row r="858" spans="3:27" ht="12.75">
      <c r="C858" s="54"/>
      <c r="D858" s="54"/>
      <c r="E858" s="54"/>
      <c r="J858" s="54"/>
      <c r="K858" s="54"/>
      <c r="S858" s="54"/>
      <c r="T858" s="54"/>
      <c r="U858" s="54"/>
      <c r="V858" s="54"/>
      <c r="W858" s="54"/>
      <c r="X858" s="54"/>
      <c r="Y858" s="54"/>
      <c r="Z858" s="54"/>
      <c r="AA858" s="54"/>
    </row>
    <row r="859" spans="3:27" ht="12.75">
      <c r="C859" s="54"/>
      <c r="D859" s="54"/>
      <c r="E859" s="54"/>
      <c r="J859" s="54"/>
      <c r="K859" s="54"/>
      <c r="S859" s="54"/>
      <c r="T859" s="54"/>
      <c r="U859" s="54"/>
      <c r="V859" s="54"/>
      <c r="W859" s="54"/>
      <c r="X859" s="54"/>
      <c r="Y859" s="54"/>
      <c r="Z859" s="54"/>
      <c r="AA859" s="54"/>
    </row>
    <row r="860" spans="3:27" ht="12.75">
      <c r="C860" s="54"/>
      <c r="D860" s="54"/>
      <c r="E860" s="54"/>
      <c r="J860" s="54"/>
      <c r="K860" s="54"/>
      <c r="S860" s="54"/>
      <c r="T860" s="54"/>
      <c r="U860" s="54"/>
      <c r="V860" s="54"/>
      <c r="W860" s="54"/>
      <c r="X860" s="54"/>
      <c r="Y860" s="54"/>
      <c r="Z860" s="54"/>
      <c r="AA860" s="54"/>
    </row>
    <row r="861" spans="3:27" ht="12.75">
      <c r="C861" s="54"/>
      <c r="D861" s="54"/>
      <c r="E861" s="54"/>
      <c r="J861" s="54"/>
      <c r="K861" s="54"/>
      <c r="S861" s="54"/>
      <c r="T861" s="54"/>
      <c r="U861" s="54"/>
      <c r="V861" s="54"/>
      <c r="W861" s="54"/>
      <c r="X861" s="54"/>
      <c r="Y861" s="54"/>
      <c r="Z861" s="54"/>
      <c r="AA861" s="54"/>
    </row>
    <row r="862" spans="3:27" ht="12.75">
      <c r="C862" s="54"/>
      <c r="D862" s="54"/>
      <c r="E862" s="54"/>
      <c r="J862" s="54"/>
      <c r="K862" s="54"/>
      <c r="S862" s="54"/>
      <c r="T862" s="54"/>
      <c r="U862" s="54"/>
      <c r="V862" s="54"/>
      <c r="W862" s="54"/>
      <c r="X862" s="54"/>
      <c r="Y862" s="54"/>
      <c r="Z862" s="54"/>
      <c r="AA862" s="54"/>
    </row>
    <row r="863" spans="3:27" ht="12.75">
      <c r="C863" s="54"/>
      <c r="D863" s="54"/>
      <c r="E863" s="54"/>
      <c r="J863" s="54"/>
      <c r="K863" s="54"/>
      <c r="S863" s="54"/>
      <c r="T863" s="54"/>
      <c r="U863" s="54"/>
      <c r="V863" s="54"/>
      <c r="W863" s="54"/>
      <c r="X863" s="54"/>
      <c r="Y863" s="54"/>
      <c r="Z863" s="54"/>
      <c r="AA863" s="54"/>
    </row>
    <row r="864" spans="3:27" ht="12.75">
      <c r="C864" s="54"/>
      <c r="D864" s="54"/>
      <c r="E864" s="54"/>
      <c r="J864" s="54"/>
      <c r="K864" s="54"/>
      <c r="S864" s="54"/>
      <c r="T864" s="54"/>
      <c r="U864" s="54"/>
      <c r="V864" s="54"/>
      <c r="W864" s="54"/>
      <c r="X864" s="54"/>
      <c r="Y864" s="54"/>
      <c r="Z864" s="54"/>
      <c r="AA864" s="54"/>
    </row>
    <row r="865" spans="3:27" ht="12.75">
      <c r="C865" s="54"/>
      <c r="D865" s="54"/>
      <c r="E865" s="54"/>
      <c r="J865" s="54"/>
      <c r="K865" s="54"/>
      <c r="S865" s="54"/>
      <c r="T865" s="54"/>
      <c r="U865" s="54"/>
      <c r="V865" s="54"/>
      <c r="W865" s="54"/>
      <c r="X865" s="54"/>
      <c r="Y865" s="54"/>
      <c r="Z865" s="54"/>
      <c r="AA865" s="54"/>
    </row>
    <row r="866" spans="3:27" ht="12.75">
      <c r="C866" s="54"/>
      <c r="D866" s="54"/>
      <c r="E866" s="54"/>
      <c r="J866" s="54"/>
      <c r="K866" s="54"/>
      <c r="S866" s="54"/>
      <c r="T866" s="54"/>
      <c r="U866" s="54"/>
      <c r="V866" s="54"/>
      <c r="W866" s="54"/>
      <c r="X866" s="54"/>
      <c r="Y866" s="54"/>
      <c r="Z866" s="54"/>
      <c r="AA866" s="54"/>
    </row>
    <row r="867" spans="3:27" ht="12.75">
      <c r="C867" s="54"/>
      <c r="D867" s="54"/>
      <c r="E867" s="54"/>
      <c r="J867" s="54"/>
      <c r="K867" s="54"/>
      <c r="S867" s="54"/>
      <c r="T867" s="54"/>
      <c r="U867" s="54"/>
      <c r="V867" s="54"/>
      <c r="W867" s="54"/>
      <c r="X867" s="54"/>
      <c r="Y867" s="54"/>
      <c r="Z867" s="54"/>
      <c r="AA867" s="54"/>
    </row>
    <row r="868" spans="3:27" ht="12.75">
      <c r="C868" s="54"/>
      <c r="D868" s="54"/>
      <c r="E868" s="54"/>
      <c r="J868" s="54"/>
      <c r="K868" s="54"/>
      <c r="S868" s="54"/>
      <c r="T868" s="54"/>
      <c r="U868" s="54"/>
      <c r="V868" s="54"/>
      <c r="W868" s="54"/>
      <c r="X868" s="54"/>
      <c r="Y868" s="54"/>
      <c r="Z868" s="54"/>
      <c r="AA868" s="54"/>
    </row>
    <row r="869" spans="3:27" ht="12.75">
      <c r="C869" s="54"/>
      <c r="D869" s="54"/>
      <c r="E869" s="54"/>
      <c r="J869" s="54"/>
      <c r="K869" s="54"/>
      <c r="S869" s="54"/>
      <c r="T869" s="54"/>
      <c r="U869" s="54"/>
      <c r="V869" s="54"/>
      <c r="W869" s="54"/>
      <c r="X869" s="54"/>
      <c r="Y869" s="54"/>
      <c r="Z869" s="54"/>
      <c r="AA869" s="54"/>
    </row>
    <row r="870" spans="3:27" ht="12.75">
      <c r="C870" s="54"/>
      <c r="D870" s="54"/>
      <c r="E870" s="54"/>
      <c r="J870" s="54"/>
      <c r="K870" s="54"/>
      <c r="S870" s="54"/>
      <c r="T870" s="54"/>
      <c r="U870" s="54"/>
      <c r="V870" s="54"/>
      <c r="W870" s="54"/>
      <c r="X870" s="54"/>
      <c r="Y870" s="54"/>
      <c r="Z870" s="54"/>
      <c r="AA870" s="54"/>
    </row>
    <row r="871" spans="3:27" ht="12.75">
      <c r="C871" s="54"/>
      <c r="D871" s="54"/>
      <c r="E871" s="54"/>
      <c r="J871" s="54"/>
      <c r="K871" s="54"/>
      <c r="S871" s="54"/>
      <c r="T871" s="54"/>
      <c r="U871" s="54"/>
      <c r="V871" s="54"/>
      <c r="W871" s="54"/>
      <c r="X871" s="54"/>
      <c r="Y871" s="54"/>
      <c r="Z871" s="54"/>
      <c r="AA871" s="54"/>
    </row>
    <row r="872" spans="3:27" ht="12.75">
      <c r="C872" s="54"/>
      <c r="D872" s="54"/>
      <c r="E872" s="54"/>
      <c r="J872" s="54"/>
      <c r="K872" s="54"/>
      <c r="S872" s="54"/>
      <c r="T872" s="54"/>
      <c r="U872" s="54"/>
      <c r="V872" s="54"/>
      <c r="W872" s="54"/>
      <c r="X872" s="54"/>
      <c r="Y872" s="54"/>
      <c r="Z872" s="54"/>
      <c r="AA872" s="54"/>
    </row>
    <row r="873" spans="3:27" ht="12.75">
      <c r="C873" s="54"/>
      <c r="D873" s="54"/>
      <c r="E873" s="54"/>
      <c r="J873" s="54"/>
      <c r="K873" s="54"/>
      <c r="S873" s="54"/>
      <c r="T873" s="54"/>
      <c r="U873" s="54"/>
      <c r="V873" s="54"/>
      <c r="W873" s="54"/>
      <c r="X873" s="54"/>
      <c r="Y873" s="54"/>
      <c r="Z873" s="54"/>
      <c r="AA873" s="54"/>
    </row>
    <row r="874" spans="3:27" ht="12.75">
      <c r="C874" s="54"/>
      <c r="D874" s="54"/>
      <c r="E874" s="54"/>
      <c r="J874" s="54"/>
      <c r="K874" s="54"/>
      <c r="S874" s="54"/>
      <c r="T874" s="54"/>
      <c r="U874" s="54"/>
      <c r="V874" s="54"/>
      <c r="W874" s="54"/>
      <c r="X874" s="54"/>
      <c r="Y874" s="54"/>
      <c r="Z874" s="54"/>
      <c r="AA874" s="54"/>
    </row>
    <row r="875" spans="3:27" ht="12.75">
      <c r="C875" s="54"/>
      <c r="D875" s="54"/>
      <c r="E875" s="54"/>
      <c r="J875" s="54"/>
      <c r="K875" s="54"/>
      <c r="S875" s="54"/>
      <c r="T875" s="54"/>
      <c r="U875" s="54"/>
      <c r="V875" s="54"/>
      <c r="W875" s="54"/>
      <c r="X875" s="54"/>
      <c r="Y875" s="54"/>
      <c r="Z875" s="54"/>
      <c r="AA875" s="54"/>
    </row>
    <row r="876" spans="3:27" ht="12.75">
      <c r="C876" s="54"/>
      <c r="D876" s="54"/>
      <c r="E876" s="54"/>
      <c r="J876" s="54"/>
      <c r="K876" s="54"/>
      <c r="S876" s="54"/>
      <c r="T876" s="54"/>
      <c r="U876" s="54"/>
      <c r="V876" s="54"/>
      <c r="W876" s="54"/>
      <c r="X876" s="54"/>
      <c r="Y876" s="54"/>
      <c r="Z876" s="54"/>
      <c r="AA876" s="54"/>
    </row>
    <row r="877" spans="3:27" ht="12.75">
      <c r="C877" s="54"/>
      <c r="D877" s="54"/>
      <c r="E877" s="54"/>
      <c r="J877" s="54"/>
      <c r="K877" s="54"/>
      <c r="S877" s="54"/>
      <c r="T877" s="54"/>
      <c r="U877" s="54"/>
      <c r="V877" s="54"/>
      <c r="W877" s="54"/>
      <c r="X877" s="54"/>
      <c r="Y877" s="54"/>
      <c r="Z877" s="54"/>
      <c r="AA877" s="54"/>
    </row>
    <row r="878" spans="3:27" ht="12.75">
      <c r="C878" s="54"/>
      <c r="D878" s="54"/>
      <c r="E878" s="54"/>
      <c r="J878" s="54"/>
      <c r="K878" s="54"/>
      <c r="S878" s="54"/>
      <c r="T878" s="54"/>
      <c r="U878" s="54"/>
      <c r="V878" s="54"/>
      <c r="W878" s="54"/>
      <c r="X878" s="54"/>
      <c r="Y878" s="54"/>
      <c r="Z878" s="54"/>
      <c r="AA878" s="54"/>
    </row>
    <row r="879" spans="3:27" ht="12.75">
      <c r="C879" s="54"/>
      <c r="D879" s="54"/>
      <c r="E879" s="54"/>
      <c r="J879" s="54"/>
      <c r="K879" s="54"/>
      <c r="S879" s="54"/>
      <c r="T879" s="54"/>
      <c r="U879" s="54"/>
      <c r="V879" s="54"/>
      <c r="W879" s="54"/>
      <c r="X879" s="54"/>
      <c r="Y879" s="54"/>
      <c r="Z879" s="54"/>
      <c r="AA879" s="54"/>
    </row>
    <row r="880" spans="3:27" ht="12.75">
      <c r="C880" s="54"/>
      <c r="D880" s="54"/>
      <c r="E880" s="54"/>
      <c r="J880" s="54"/>
      <c r="K880" s="54"/>
      <c r="S880" s="54"/>
      <c r="T880" s="54"/>
      <c r="U880" s="54"/>
      <c r="V880" s="54"/>
      <c r="W880" s="54"/>
      <c r="X880" s="54"/>
      <c r="Y880" s="54"/>
      <c r="Z880" s="54"/>
      <c r="AA880" s="54"/>
    </row>
    <row r="881" spans="3:27" ht="12.75">
      <c r="C881" s="54"/>
      <c r="D881" s="54"/>
      <c r="E881" s="54"/>
      <c r="J881" s="54"/>
      <c r="K881" s="54"/>
      <c r="S881" s="54"/>
      <c r="T881" s="54"/>
      <c r="U881" s="54"/>
      <c r="V881" s="54"/>
      <c r="W881" s="54"/>
      <c r="X881" s="54"/>
      <c r="Y881" s="54"/>
      <c r="Z881" s="54"/>
      <c r="AA881" s="54"/>
    </row>
    <row r="882" spans="3:27" ht="12.75">
      <c r="C882" s="54"/>
      <c r="D882" s="54"/>
      <c r="E882" s="54"/>
      <c r="J882" s="54"/>
      <c r="K882" s="54"/>
      <c r="S882" s="54"/>
      <c r="T882" s="54"/>
      <c r="U882" s="54"/>
      <c r="V882" s="54"/>
      <c r="W882" s="54"/>
      <c r="X882" s="54"/>
      <c r="Y882" s="54"/>
      <c r="Z882" s="54"/>
      <c r="AA882" s="54"/>
    </row>
    <row r="883" spans="3:27" ht="12.75">
      <c r="C883" s="54"/>
      <c r="D883" s="54"/>
      <c r="E883" s="54"/>
      <c r="J883" s="54"/>
      <c r="K883" s="54"/>
      <c r="S883" s="54"/>
      <c r="T883" s="54"/>
      <c r="U883" s="54"/>
      <c r="V883" s="54"/>
      <c r="W883" s="54"/>
      <c r="X883" s="54"/>
      <c r="Y883" s="54"/>
      <c r="Z883" s="54"/>
      <c r="AA883" s="54"/>
    </row>
    <row r="884" spans="3:27" ht="12.75">
      <c r="C884" s="54"/>
      <c r="D884" s="54"/>
      <c r="E884" s="54"/>
      <c r="J884" s="54"/>
      <c r="K884" s="54"/>
      <c r="S884" s="54"/>
      <c r="T884" s="54"/>
      <c r="U884" s="54"/>
      <c r="V884" s="54"/>
      <c r="W884" s="54"/>
      <c r="X884" s="54"/>
      <c r="Y884" s="54"/>
      <c r="Z884" s="54"/>
      <c r="AA884" s="54"/>
    </row>
    <row r="885" spans="3:27" ht="12.75">
      <c r="C885" s="54"/>
      <c r="D885" s="54"/>
      <c r="E885" s="54"/>
      <c r="J885" s="54"/>
      <c r="K885" s="54"/>
      <c r="S885" s="54"/>
      <c r="T885" s="54"/>
      <c r="U885" s="54"/>
      <c r="V885" s="54"/>
      <c r="W885" s="54"/>
      <c r="X885" s="54"/>
      <c r="Y885" s="54"/>
      <c r="Z885" s="54"/>
      <c r="AA885" s="54"/>
    </row>
    <row r="886" spans="3:27" ht="12.75">
      <c r="C886" s="54"/>
      <c r="D886" s="54"/>
      <c r="E886" s="54"/>
      <c r="J886" s="54"/>
      <c r="K886" s="54"/>
      <c r="S886" s="54"/>
      <c r="T886" s="54"/>
      <c r="U886" s="54"/>
      <c r="V886" s="54"/>
      <c r="W886" s="54"/>
      <c r="X886" s="54"/>
      <c r="Y886" s="54"/>
      <c r="Z886" s="54"/>
      <c r="AA886" s="54"/>
    </row>
    <row r="887" spans="3:27" ht="12.75">
      <c r="C887" s="54"/>
      <c r="D887" s="54"/>
      <c r="E887" s="54"/>
      <c r="J887" s="54"/>
      <c r="K887" s="54"/>
      <c r="S887" s="54"/>
      <c r="T887" s="54"/>
      <c r="U887" s="54"/>
      <c r="V887" s="54"/>
      <c r="W887" s="54"/>
      <c r="X887" s="54"/>
      <c r="Y887" s="54"/>
      <c r="Z887" s="54"/>
      <c r="AA887" s="54"/>
    </row>
    <row r="888" spans="3:27" ht="12.75">
      <c r="C888" s="54"/>
      <c r="D888" s="54"/>
      <c r="E888" s="54"/>
      <c r="J888" s="54"/>
      <c r="K888" s="54"/>
      <c r="S888" s="54"/>
      <c r="T888" s="54"/>
      <c r="U888" s="54"/>
      <c r="V888" s="54"/>
      <c r="W888" s="54"/>
      <c r="X888" s="54"/>
      <c r="Y888" s="54"/>
      <c r="Z888" s="54"/>
      <c r="AA888" s="54"/>
    </row>
    <row r="889" spans="3:27" ht="12.75">
      <c r="C889" s="54"/>
      <c r="D889" s="54"/>
      <c r="E889" s="54"/>
      <c r="J889" s="54"/>
      <c r="K889" s="54"/>
      <c r="S889" s="54"/>
      <c r="T889" s="54"/>
      <c r="U889" s="54"/>
      <c r="V889" s="54"/>
      <c r="W889" s="54"/>
      <c r="X889" s="54"/>
      <c r="Y889" s="54"/>
      <c r="Z889" s="54"/>
      <c r="AA889" s="54"/>
    </row>
    <row r="890" spans="3:27" ht="12.75">
      <c r="C890" s="54"/>
      <c r="D890" s="54"/>
      <c r="E890" s="54"/>
      <c r="J890" s="54"/>
      <c r="K890" s="54"/>
      <c r="S890" s="54"/>
      <c r="T890" s="54"/>
      <c r="U890" s="54"/>
      <c r="V890" s="54"/>
      <c r="W890" s="54"/>
      <c r="X890" s="54"/>
      <c r="Y890" s="54"/>
      <c r="Z890" s="54"/>
      <c r="AA890" s="54"/>
    </row>
    <row r="891" spans="3:27" ht="12.75">
      <c r="C891" s="54"/>
      <c r="D891" s="54"/>
      <c r="E891" s="54"/>
      <c r="J891" s="54"/>
      <c r="K891" s="54"/>
      <c r="S891" s="54"/>
      <c r="T891" s="54"/>
      <c r="U891" s="54"/>
      <c r="V891" s="54"/>
      <c r="W891" s="54"/>
      <c r="X891" s="54"/>
      <c r="Y891" s="54"/>
      <c r="Z891" s="54"/>
      <c r="AA891" s="54"/>
    </row>
    <row r="892" spans="3:27" ht="12.75">
      <c r="C892" s="54"/>
      <c r="D892" s="54"/>
      <c r="E892" s="54"/>
      <c r="J892" s="54"/>
      <c r="K892" s="54"/>
      <c r="S892" s="54"/>
      <c r="T892" s="54"/>
      <c r="U892" s="54"/>
      <c r="V892" s="54"/>
      <c r="W892" s="54"/>
      <c r="X892" s="54"/>
      <c r="Y892" s="54"/>
      <c r="Z892" s="54"/>
      <c r="AA892" s="54"/>
    </row>
    <row r="893" spans="3:27" ht="12.75">
      <c r="C893" s="54"/>
      <c r="D893" s="54"/>
      <c r="E893" s="54"/>
      <c r="J893" s="54"/>
      <c r="K893" s="54"/>
      <c r="S893" s="54"/>
      <c r="T893" s="54"/>
      <c r="U893" s="54"/>
      <c r="V893" s="54"/>
      <c r="W893" s="54"/>
      <c r="X893" s="54"/>
      <c r="Y893" s="54"/>
      <c r="Z893" s="54"/>
      <c r="AA893" s="54"/>
    </row>
    <row r="894" spans="3:27" ht="12.75">
      <c r="C894" s="54"/>
      <c r="D894" s="54"/>
      <c r="E894" s="54"/>
      <c r="J894" s="54"/>
      <c r="K894" s="54"/>
      <c r="S894" s="54"/>
      <c r="T894" s="54"/>
      <c r="U894" s="54"/>
      <c r="V894" s="54"/>
      <c r="W894" s="54"/>
      <c r="X894" s="54"/>
      <c r="Y894" s="54"/>
      <c r="Z894" s="54"/>
      <c r="AA894" s="54"/>
    </row>
    <row r="895" spans="3:27" ht="12.75">
      <c r="C895" s="54"/>
      <c r="D895" s="54"/>
      <c r="E895" s="54"/>
      <c r="J895" s="54"/>
      <c r="K895" s="54"/>
      <c r="S895" s="54"/>
      <c r="T895" s="54"/>
      <c r="U895" s="54"/>
      <c r="V895" s="54"/>
      <c r="W895" s="54"/>
      <c r="X895" s="54"/>
      <c r="Y895" s="54"/>
      <c r="Z895" s="54"/>
      <c r="AA895" s="54"/>
    </row>
    <row r="896" spans="3:27" ht="12.75">
      <c r="C896" s="54"/>
      <c r="D896" s="54"/>
      <c r="E896" s="54"/>
      <c r="J896" s="54"/>
      <c r="K896" s="54"/>
      <c r="S896" s="54"/>
      <c r="T896" s="54"/>
      <c r="U896" s="54"/>
      <c r="V896" s="54"/>
      <c r="W896" s="54"/>
      <c r="X896" s="54"/>
      <c r="Y896" s="54"/>
      <c r="Z896" s="54"/>
      <c r="AA896" s="54"/>
    </row>
    <row r="897" spans="3:27" ht="12.75">
      <c r="C897" s="54"/>
      <c r="D897" s="54"/>
      <c r="E897" s="54"/>
      <c r="J897" s="54"/>
      <c r="K897" s="54"/>
      <c r="S897" s="54"/>
      <c r="T897" s="54"/>
      <c r="U897" s="54"/>
      <c r="V897" s="54"/>
      <c r="W897" s="54"/>
      <c r="X897" s="54"/>
      <c r="Y897" s="54"/>
      <c r="Z897" s="54"/>
      <c r="AA897" s="54"/>
    </row>
    <row r="898" spans="3:27" ht="12.75">
      <c r="C898" s="54"/>
      <c r="D898" s="54"/>
      <c r="E898" s="54"/>
      <c r="J898" s="54"/>
      <c r="K898" s="54"/>
      <c r="S898" s="54"/>
      <c r="T898" s="54"/>
      <c r="U898" s="54"/>
      <c r="V898" s="54"/>
      <c r="W898" s="54"/>
      <c r="X898" s="54"/>
      <c r="Y898" s="54"/>
      <c r="Z898" s="54"/>
      <c r="AA898" s="54"/>
    </row>
    <row r="899" spans="3:27" ht="12.75">
      <c r="C899" s="54"/>
      <c r="D899" s="54"/>
      <c r="E899" s="54"/>
      <c r="J899" s="54"/>
      <c r="K899" s="54"/>
      <c r="S899" s="54"/>
      <c r="T899" s="54"/>
      <c r="U899" s="54"/>
      <c r="V899" s="54"/>
      <c r="W899" s="54"/>
      <c r="X899" s="54"/>
      <c r="Y899" s="54"/>
      <c r="Z899" s="54"/>
      <c r="AA899" s="54"/>
    </row>
    <row r="900" spans="3:27" ht="12.75">
      <c r="C900" s="54"/>
      <c r="D900" s="54"/>
      <c r="E900" s="54"/>
      <c r="J900" s="54"/>
      <c r="K900" s="54"/>
      <c r="S900" s="54"/>
      <c r="T900" s="54"/>
      <c r="U900" s="54"/>
      <c r="V900" s="54"/>
      <c r="W900" s="54"/>
      <c r="X900" s="54"/>
      <c r="Y900" s="54"/>
      <c r="Z900" s="54"/>
      <c r="AA900" s="54"/>
    </row>
    <row r="901" spans="3:27" ht="12.75">
      <c r="C901" s="54"/>
      <c r="D901" s="54"/>
      <c r="E901" s="54"/>
      <c r="J901" s="54"/>
      <c r="K901" s="54"/>
      <c r="S901" s="54"/>
      <c r="T901" s="54"/>
      <c r="U901" s="54"/>
      <c r="V901" s="54"/>
      <c r="W901" s="54"/>
      <c r="X901" s="54"/>
      <c r="Y901" s="54"/>
      <c r="Z901" s="54"/>
      <c r="AA901" s="54"/>
    </row>
    <row r="902" spans="3:27" ht="12.75">
      <c r="C902" s="54"/>
      <c r="D902" s="54"/>
      <c r="E902" s="54"/>
      <c r="J902" s="54"/>
      <c r="K902" s="54"/>
      <c r="S902" s="54"/>
      <c r="T902" s="54"/>
      <c r="U902" s="54"/>
      <c r="V902" s="54"/>
      <c r="W902" s="54"/>
      <c r="X902" s="54"/>
      <c r="Y902" s="54"/>
      <c r="Z902" s="54"/>
      <c r="AA902" s="54"/>
    </row>
    <row r="903" spans="3:27" ht="12.75">
      <c r="C903" s="54"/>
      <c r="D903" s="54"/>
      <c r="E903" s="54"/>
      <c r="J903" s="54"/>
      <c r="K903" s="54"/>
      <c r="S903" s="54"/>
      <c r="T903" s="54"/>
      <c r="U903" s="54"/>
      <c r="V903" s="54"/>
      <c r="W903" s="54"/>
      <c r="X903" s="54"/>
      <c r="Y903" s="54"/>
      <c r="Z903" s="54"/>
      <c r="AA903" s="54"/>
    </row>
    <row r="904" spans="3:27" ht="12.75">
      <c r="C904" s="54"/>
      <c r="D904" s="54"/>
      <c r="E904" s="54"/>
      <c r="J904" s="54"/>
      <c r="K904" s="54"/>
      <c r="S904" s="54"/>
      <c r="T904" s="54"/>
      <c r="U904" s="54"/>
      <c r="V904" s="54"/>
      <c r="W904" s="54"/>
      <c r="X904" s="54"/>
      <c r="Y904" s="54"/>
      <c r="Z904" s="54"/>
      <c r="AA904" s="54"/>
    </row>
    <row r="905" spans="3:27" ht="12.75">
      <c r="C905" s="54"/>
      <c r="D905" s="54"/>
      <c r="E905" s="54"/>
      <c r="J905" s="54"/>
      <c r="K905" s="54"/>
      <c r="S905" s="54"/>
      <c r="T905" s="54"/>
      <c r="U905" s="54"/>
      <c r="V905" s="54"/>
      <c r="W905" s="54"/>
      <c r="X905" s="54"/>
      <c r="Y905" s="54"/>
      <c r="Z905" s="54"/>
      <c r="AA905" s="54"/>
    </row>
    <row r="906" spans="3:27" ht="12.75">
      <c r="C906" s="54"/>
      <c r="D906" s="54"/>
      <c r="E906" s="54"/>
      <c r="J906" s="54"/>
      <c r="K906" s="54"/>
      <c r="S906" s="54"/>
      <c r="T906" s="54"/>
      <c r="U906" s="54"/>
      <c r="V906" s="54"/>
      <c r="W906" s="54"/>
      <c r="X906" s="54"/>
      <c r="Y906" s="54"/>
      <c r="Z906" s="54"/>
      <c r="AA906" s="54"/>
    </row>
    <row r="907" spans="3:27" ht="12.75">
      <c r="C907" s="54"/>
      <c r="D907" s="54"/>
      <c r="E907" s="54"/>
      <c r="J907" s="54"/>
      <c r="K907" s="54"/>
      <c r="S907" s="54"/>
      <c r="T907" s="54"/>
      <c r="U907" s="54"/>
      <c r="V907" s="54"/>
      <c r="W907" s="54"/>
      <c r="X907" s="54"/>
      <c r="Y907" s="54"/>
      <c r="Z907" s="54"/>
      <c r="AA907" s="54"/>
    </row>
    <row r="908" spans="3:27" ht="12.75">
      <c r="C908" s="54"/>
      <c r="D908" s="54"/>
      <c r="E908" s="54"/>
      <c r="J908" s="54"/>
      <c r="K908" s="54"/>
      <c r="S908" s="54"/>
      <c r="T908" s="54"/>
      <c r="U908" s="54"/>
      <c r="V908" s="54"/>
      <c r="W908" s="54"/>
      <c r="X908" s="54"/>
      <c r="Y908" s="54"/>
      <c r="Z908" s="54"/>
      <c r="AA908" s="54"/>
    </row>
    <row r="909" spans="3:27" ht="12.75">
      <c r="C909" s="54"/>
      <c r="D909" s="54"/>
      <c r="E909" s="54"/>
      <c r="J909" s="54"/>
      <c r="K909" s="54"/>
      <c r="S909" s="54"/>
      <c r="T909" s="54"/>
      <c r="U909" s="54"/>
      <c r="V909" s="54"/>
      <c r="W909" s="54"/>
      <c r="X909" s="54"/>
      <c r="Y909" s="54"/>
      <c r="Z909" s="54"/>
      <c r="AA909" s="54"/>
    </row>
    <row r="910" spans="3:27" ht="12.75">
      <c r="C910" s="54"/>
      <c r="D910" s="54"/>
      <c r="E910" s="54"/>
      <c r="J910" s="54"/>
      <c r="K910" s="54"/>
      <c r="S910" s="54"/>
      <c r="T910" s="54"/>
      <c r="U910" s="54"/>
      <c r="V910" s="54"/>
      <c r="W910" s="54"/>
      <c r="X910" s="54"/>
      <c r="Y910" s="54"/>
      <c r="Z910" s="54"/>
      <c r="AA910" s="54"/>
    </row>
    <row r="911" spans="3:27" ht="12.75">
      <c r="C911" s="54"/>
      <c r="D911" s="54"/>
      <c r="E911" s="54"/>
      <c r="J911" s="54"/>
      <c r="K911" s="54"/>
      <c r="S911" s="54"/>
      <c r="T911" s="54"/>
      <c r="U911" s="54"/>
      <c r="V911" s="54"/>
      <c r="W911" s="54"/>
      <c r="X911" s="54"/>
      <c r="Y911" s="54"/>
      <c r="Z911" s="54"/>
      <c r="AA911" s="54"/>
    </row>
    <row r="912" spans="3:27" ht="12.75">
      <c r="C912" s="54"/>
      <c r="D912" s="54"/>
      <c r="E912" s="54"/>
      <c r="J912" s="54"/>
      <c r="K912" s="54"/>
      <c r="S912" s="54"/>
      <c r="T912" s="54"/>
      <c r="U912" s="54"/>
      <c r="V912" s="54"/>
      <c r="W912" s="54"/>
      <c r="X912" s="54"/>
      <c r="Y912" s="54"/>
      <c r="Z912" s="54"/>
      <c r="AA912" s="54"/>
    </row>
    <row r="913" spans="3:27" ht="12.75">
      <c r="C913" s="54"/>
      <c r="D913" s="54"/>
      <c r="E913" s="54"/>
      <c r="J913" s="54"/>
      <c r="K913" s="54"/>
      <c r="S913" s="54"/>
      <c r="T913" s="54"/>
      <c r="U913" s="54"/>
      <c r="V913" s="54"/>
      <c r="W913" s="54"/>
      <c r="X913" s="54"/>
      <c r="Y913" s="54"/>
      <c r="Z913" s="54"/>
      <c r="AA913" s="54"/>
    </row>
    <row r="914" spans="3:27" ht="12.75">
      <c r="C914" s="54"/>
      <c r="D914" s="54"/>
      <c r="E914" s="54"/>
      <c r="J914" s="54"/>
      <c r="K914" s="54"/>
      <c r="S914" s="54"/>
      <c r="T914" s="54"/>
      <c r="U914" s="54"/>
      <c r="V914" s="54"/>
      <c r="W914" s="54"/>
      <c r="X914" s="54"/>
      <c r="Y914" s="54"/>
      <c r="Z914" s="54"/>
      <c r="AA914" s="54"/>
    </row>
    <row r="915" spans="3:27" ht="12.75">
      <c r="C915" s="54"/>
      <c r="D915" s="54"/>
      <c r="E915" s="54"/>
      <c r="J915" s="54"/>
      <c r="K915" s="54"/>
      <c r="S915" s="54"/>
      <c r="T915" s="54"/>
      <c r="U915" s="54"/>
      <c r="V915" s="54"/>
      <c r="W915" s="54"/>
      <c r="X915" s="54"/>
      <c r="Y915" s="54"/>
      <c r="Z915" s="54"/>
      <c r="AA915" s="54"/>
    </row>
    <row r="916" spans="3:27" ht="12.75">
      <c r="C916" s="54"/>
      <c r="D916" s="54"/>
      <c r="E916" s="54"/>
      <c r="J916" s="54"/>
      <c r="K916" s="54"/>
      <c r="S916" s="54"/>
      <c r="T916" s="54"/>
      <c r="U916" s="54"/>
      <c r="V916" s="54"/>
      <c r="W916" s="54"/>
      <c r="X916" s="54"/>
      <c r="Y916" s="54"/>
      <c r="Z916" s="54"/>
      <c r="AA916" s="54"/>
    </row>
    <row r="917" spans="3:27" ht="12.75">
      <c r="C917" s="54"/>
      <c r="D917" s="54"/>
      <c r="E917" s="54"/>
      <c r="J917" s="54"/>
      <c r="K917" s="54"/>
      <c r="S917" s="54"/>
      <c r="T917" s="54"/>
      <c r="U917" s="54"/>
      <c r="V917" s="54"/>
      <c r="W917" s="54"/>
      <c r="X917" s="54"/>
      <c r="Y917" s="54"/>
      <c r="Z917" s="54"/>
      <c r="AA917" s="54"/>
    </row>
    <row r="918" spans="3:27" ht="12.75">
      <c r="C918" s="54"/>
      <c r="D918" s="54"/>
      <c r="E918" s="54"/>
      <c r="J918" s="54"/>
      <c r="K918" s="54"/>
      <c r="S918" s="54"/>
      <c r="T918" s="54"/>
      <c r="U918" s="54"/>
      <c r="V918" s="54"/>
      <c r="W918" s="54"/>
      <c r="X918" s="54"/>
      <c r="Y918" s="54"/>
      <c r="Z918" s="54"/>
      <c r="AA918" s="54"/>
    </row>
    <row r="919" spans="3:27" ht="12.75">
      <c r="C919" s="54"/>
      <c r="D919" s="54"/>
      <c r="E919" s="54"/>
      <c r="J919" s="54"/>
      <c r="K919" s="54"/>
      <c r="S919" s="54"/>
      <c r="T919" s="54"/>
      <c r="U919" s="54"/>
      <c r="V919" s="54"/>
      <c r="W919" s="54"/>
      <c r="X919" s="54"/>
      <c r="Y919" s="54"/>
      <c r="Z919" s="54"/>
      <c r="AA919" s="54"/>
    </row>
    <row r="920" spans="3:27" ht="12.75">
      <c r="C920" s="54"/>
      <c r="D920" s="54"/>
      <c r="E920" s="54"/>
      <c r="J920" s="54"/>
      <c r="K920" s="54"/>
      <c r="S920" s="54"/>
      <c r="T920" s="54"/>
      <c r="U920" s="54"/>
      <c r="V920" s="54"/>
      <c r="W920" s="54"/>
      <c r="X920" s="54"/>
      <c r="Y920" s="54"/>
      <c r="Z920" s="54"/>
      <c r="AA920" s="54"/>
    </row>
    <row r="921" spans="3:27" ht="12.75">
      <c r="C921" s="54"/>
      <c r="D921" s="54"/>
      <c r="E921" s="54"/>
      <c r="J921" s="54"/>
      <c r="K921" s="54"/>
      <c r="S921" s="54"/>
      <c r="T921" s="54"/>
      <c r="U921" s="54"/>
      <c r="V921" s="54"/>
      <c r="W921" s="54"/>
      <c r="X921" s="54"/>
      <c r="Y921" s="54"/>
      <c r="Z921" s="54"/>
      <c r="AA921" s="54"/>
    </row>
    <row r="922" spans="3:27" ht="12.75">
      <c r="C922" s="54"/>
      <c r="D922" s="54"/>
      <c r="E922" s="54"/>
      <c r="J922" s="54"/>
      <c r="K922" s="54"/>
      <c r="S922" s="54"/>
      <c r="T922" s="54"/>
      <c r="U922" s="54"/>
      <c r="V922" s="54"/>
      <c r="W922" s="54"/>
      <c r="X922" s="54"/>
      <c r="Y922" s="54"/>
      <c r="Z922" s="54"/>
      <c r="AA922" s="54"/>
    </row>
    <row r="923" spans="3:27" ht="12.75">
      <c r="C923" s="54"/>
      <c r="D923" s="54"/>
      <c r="E923" s="54"/>
      <c r="J923" s="54"/>
      <c r="K923" s="54"/>
      <c r="S923" s="54"/>
      <c r="T923" s="54"/>
      <c r="U923" s="54"/>
      <c r="V923" s="54"/>
      <c r="W923" s="54"/>
      <c r="X923" s="54"/>
      <c r="Y923" s="54"/>
      <c r="Z923" s="54"/>
      <c r="AA923" s="54"/>
    </row>
    <row r="924" spans="3:27" ht="12.75">
      <c r="C924" s="54"/>
      <c r="D924" s="54"/>
      <c r="E924" s="54"/>
      <c r="J924" s="54"/>
      <c r="K924" s="54"/>
      <c r="S924" s="54"/>
      <c r="T924" s="54"/>
      <c r="U924" s="54"/>
      <c r="V924" s="54"/>
      <c r="W924" s="54"/>
      <c r="X924" s="54"/>
      <c r="Y924" s="54"/>
      <c r="Z924" s="54"/>
      <c r="AA924" s="54"/>
    </row>
    <row r="925" spans="3:27" ht="12.75">
      <c r="C925" s="54"/>
      <c r="D925" s="54"/>
      <c r="E925" s="54"/>
      <c r="J925" s="54"/>
      <c r="K925" s="54"/>
      <c r="S925" s="54"/>
      <c r="T925" s="54"/>
      <c r="U925" s="54"/>
      <c r="V925" s="54"/>
      <c r="W925" s="54"/>
      <c r="X925" s="54"/>
      <c r="Y925" s="54"/>
      <c r="Z925" s="54"/>
      <c r="AA925" s="54"/>
    </row>
    <row r="926" spans="3:27" ht="12.75">
      <c r="C926" s="54"/>
      <c r="D926" s="54"/>
      <c r="E926" s="54"/>
      <c r="J926" s="54"/>
      <c r="K926" s="54"/>
      <c r="S926" s="54"/>
      <c r="T926" s="54"/>
      <c r="U926" s="54"/>
      <c r="V926" s="54"/>
      <c r="W926" s="54"/>
      <c r="X926" s="54"/>
      <c r="Y926" s="54"/>
      <c r="Z926" s="54"/>
      <c r="AA926" s="54"/>
    </row>
    <row r="927" spans="3:27" ht="12.75">
      <c r="C927" s="54"/>
      <c r="D927" s="54"/>
      <c r="E927" s="54"/>
      <c r="J927" s="54"/>
      <c r="K927" s="54"/>
      <c r="S927" s="54"/>
      <c r="T927" s="54"/>
      <c r="U927" s="54"/>
      <c r="V927" s="54"/>
      <c r="W927" s="54"/>
      <c r="X927" s="54"/>
      <c r="Y927" s="54"/>
      <c r="Z927" s="54"/>
      <c r="AA927" s="54"/>
    </row>
    <row r="928" spans="3:27" ht="12.75">
      <c r="C928" s="54"/>
      <c r="D928" s="54"/>
      <c r="E928" s="54"/>
      <c r="J928" s="54"/>
      <c r="K928" s="54"/>
      <c r="S928" s="54"/>
      <c r="T928" s="54"/>
      <c r="U928" s="54"/>
      <c r="V928" s="54"/>
      <c r="W928" s="54"/>
      <c r="X928" s="54"/>
      <c r="Y928" s="54"/>
      <c r="Z928" s="54"/>
      <c r="AA928" s="54"/>
    </row>
    <row r="929" spans="3:27" ht="12.75">
      <c r="C929" s="54"/>
      <c r="D929" s="54"/>
      <c r="E929" s="54"/>
      <c r="J929" s="54"/>
      <c r="K929" s="54"/>
      <c r="S929" s="54"/>
      <c r="T929" s="54"/>
      <c r="U929" s="54"/>
      <c r="V929" s="54"/>
      <c r="W929" s="54"/>
      <c r="X929" s="54"/>
      <c r="Y929" s="54"/>
      <c r="Z929" s="54"/>
      <c r="AA929" s="54"/>
    </row>
    <row r="930" spans="3:27" ht="12.75">
      <c r="C930" s="54"/>
      <c r="D930" s="54"/>
      <c r="E930" s="54"/>
      <c r="J930" s="54"/>
      <c r="K930" s="54"/>
      <c r="S930" s="54"/>
      <c r="T930" s="54"/>
      <c r="U930" s="54"/>
      <c r="V930" s="54"/>
      <c r="W930" s="54"/>
      <c r="X930" s="54"/>
      <c r="Y930" s="54"/>
      <c r="Z930" s="54"/>
      <c r="AA930" s="54"/>
    </row>
    <row r="931" spans="3:27" ht="12.75">
      <c r="C931" s="54"/>
      <c r="D931" s="54"/>
      <c r="E931" s="54"/>
      <c r="J931" s="54"/>
      <c r="K931" s="54"/>
      <c r="S931" s="54"/>
      <c r="T931" s="54"/>
      <c r="U931" s="54"/>
      <c r="V931" s="54"/>
      <c r="W931" s="54"/>
      <c r="X931" s="54"/>
      <c r="Y931" s="54"/>
      <c r="Z931" s="54"/>
      <c r="AA931" s="54"/>
    </row>
    <row r="932" spans="3:27" ht="12.75">
      <c r="C932" s="54"/>
      <c r="D932" s="54"/>
      <c r="E932" s="54"/>
      <c r="J932" s="54"/>
      <c r="K932" s="54"/>
      <c r="S932" s="54"/>
      <c r="T932" s="54"/>
      <c r="U932" s="54"/>
      <c r="V932" s="54"/>
      <c r="W932" s="54"/>
      <c r="X932" s="54"/>
      <c r="Y932" s="54"/>
      <c r="Z932" s="54"/>
      <c r="AA932" s="54"/>
    </row>
    <row r="933" spans="3:27" ht="12.75">
      <c r="C933" s="54"/>
      <c r="D933" s="54"/>
      <c r="E933" s="54"/>
      <c r="J933" s="54"/>
      <c r="K933" s="54"/>
      <c r="S933" s="54"/>
      <c r="T933" s="54"/>
      <c r="U933" s="54"/>
      <c r="V933" s="54"/>
      <c r="W933" s="54"/>
      <c r="X933" s="54"/>
      <c r="Y933" s="54"/>
      <c r="Z933" s="54"/>
      <c r="AA933" s="54"/>
    </row>
    <row r="934" spans="3:27" ht="12.75">
      <c r="C934" s="54"/>
      <c r="D934" s="54"/>
      <c r="E934" s="54"/>
      <c r="J934" s="54"/>
      <c r="K934" s="54"/>
      <c r="S934" s="54"/>
      <c r="T934" s="54"/>
      <c r="U934" s="54"/>
      <c r="V934" s="54"/>
      <c r="W934" s="54"/>
      <c r="X934" s="54"/>
      <c r="Y934" s="54"/>
      <c r="Z934" s="54"/>
      <c r="AA934" s="54"/>
    </row>
    <row r="935" spans="3:27" ht="12.75">
      <c r="C935" s="54"/>
      <c r="D935" s="54"/>
      <c r="E935" s="54"/>
      <c r="J935" s="54"/>
      <c r="K935" s="54"/>
      <c r="S935" s="54"/>
      <c r="T935" s="54"/>
      <c r="U935" s="54"/>
      <c r="V935" s="54"/>
      <c r="W935" s="54"/>
      <c r="X935" s="54"/>
      <c r="Y935" s="54"/>
      <c r="Z935" s="54"/>
      <c r="AA935" s="54"/>
    </row>
    <row r="936" spans="3:27" ht="12.75">
      <c r="C936" s="54"/>
      <c r="D936" s="54"/>
      <c r="E936" s="54"/>
      <c r="J936" s="54"/>
      <c r="K936" s="54"/>
      <c r="S936" s="54"/>
      <c r="T936" s="54"/>
      <c r="U936" s="54"/>
      <c r="V936" s="54"/>
      <c r="W936" s="54"/>
      <c r="X936" s="54"/>
      <c r="Y936" s="54"/>
      <c r="Z936" s="54"/>
      <c r="AA936" s="54"/>
    </row>
    <row r="937" spans="3:27" ht="12.75">
      <c r="C937" s="54"/>
      <c r="D937" s="54"/>
      <c r="E937" s="54"/>
      <c r="J937" s="54"/>
      <c r="K937" s="54"/>
      <c r="S937" s="54"/>
      <c r="T937" s="54"/>
      <c r="U937" s="54"/>
      <c r="V937" s="54"/>
      <c r="W937" s="54"/>
      <c r="X937" s="54"/>
      <c r="Y937" s="54"/>
      <c r="Z937" s="54"/>
      <c r="AA937" s="54"/>
    </row>
    <row r="938" spans="3:27" ht="12.75">
      <c r="C938" s="54"/>
      <c r="D938" s="54"/>
      <c r="E938" s="54"/>
      <c r="J938" s="54"/>
      <c r="K938" s="54"/>
      <c r="S938" s="54"/>
      <c r="T938" s="54"/>
      <c r="U938" s="54"/>
      <c r="V938" s="54"/>
      <c r="W938" s="54"/>
      <c r="X938" s="54"/>
      <c r="Y938" s="54"/>
      <c r="Z938" s="54"/>
      <c r="AA938" s="54"/>
    </row>
    <row r="939" spans="3:27" ht="12.75">
      <c r="C939" s="54"/>
      <c r="D939" s="54"/>
      <c r="E939" s="54"/>
      <c r="J939" s="54"/>
      <c r="K939" s="54"/>
      <c r="S939" s="54"/>
      <c r="T939" s="54"/>
      <c r="U939" s="54"/>
      <c r="V939" s="54"/>
      <c r="W939" s="54"/>
      <c r="X939" s="54"/>
      <c r="Y939" s="54"/>
      <c r="Z939" s="54"/>
      <c r="AA939" s="54"/>
    </row>
    <row r="940" spans="3:27" ht="12.75">
      <c r="C940" s="54"/>
      <c r="D940" s="54"/>
      <c r="E940" s="54"/>
      <c r="J940" s="54"/>
      <c r="K940" s="54"/>
      <c r="S940" s="54"/>
      <c r="T940" s="54"/>
      <c r="U940" s="54"/>
      <c r="V940" s="54"/>
      <c r="W940" s="54"/>
      <c r="X940" s="54"/>
      <c r="Y940" s="54"/>
      <c r="Z940" s="54"/>
      <c r="AA940" s="54"/>
    </row>
    <row r="941" spans="3:27" ht="12.75">
      <c r="C941" s="54"/>
      <c r="D941" s="54"/>
      <c r="E941" s="54"/>
      <c r="J941" s="54"/>
      <c r="K941" s="54"/>
      <c r="S941" s="54"/>
      <c r="T941" s="54"/>
      <c r="U941" s="54"/>
      <c r="V941" s="54"/>
      <c r="W941" s="54"/>
      <c r="X941" s="54"/>
      <c r="Y941" s="54"/>
      <c r="Z941" s="54"/>
      <c r="AA941" s="54"/>
    </row>
    <row r="942" spans="3:27" ht="12.75">
      <c r="C942" s="54"/>
      <c r="D942" s="54"/>
      <c r="E942" s="54"/>
      <c r="J942" s="54"/>
      <c r="K942" s="54"/>
      <c r="S942" s="54"/>
      <c r="T942" s="54"/>
      <c r="U942" s="54"/>
      <c r="V942" s="54"/>
      <c r="W942" s="54"/>
      <c r="X942" s="54"/>
      <c r="Y942" s="54"/>
      <c r="Z942" s="54"/>
      <c r="AA942" s="54"/>
    </row>
    <row r="943" spans="3:27" ht="12.75">
      <c r="C943" s="54"/>
      <c r="D943" s="54"/>
      <c r="E943" s="54"/>
      <c r="J943" s="54"/>
      <c r="K943" s="54"/>
      <c r="S943" s="54"/>
      <c r="T943" s="54"/>
      <c r="U943" s="54"/>
      <c r="V943" s="54"/>
      <c r="W943" s="54"/>
      <c r="X943" s="54"/>
      <c r="Y943" s="54"/>
      <c r="Z943" s="54"/>
      <c r="AA943" s="54"/>
    </row>
    <row r="944" spans="3:27" ht="12.75">
      <c r="C944" s="54"/>
      <c r="D944" s="54"/>
      <c r="E944" s="54"/>
      <c r="J944" s="54"/>
      <c r="K944" s="54"/>
      <c r="S944" s="54"/>
      <c r="T944" s="54"/>
      <c r="U944" s="54"/>
      <c r="V944" s="54"/>
      <c r="W944" s="54"/>
      <c r="X944" s="54"/>
      <c r="Y944" s="54"/>
      <c r="Z944" s="54"/>
      <c r="AA944" s="54"/>
    </row>
    <row r="945" spans="3:27" ht="12.75">
      <c r="C945" s="54"/>
      <c r="D945" s="54"/>
      <c r="E945" s="54"/>
      <c r="J945" s="54"/>
      <c r="K945" s="54"/>
      <c r="S945" s="54"/>
      <c r="T945" s="54"/>
      <c r="U945" s="54"/>
      <c r="V945" s="54"/>
      <c r="W945" s="54"/>
      <c r="X945" s="54"/>
      <c r="Y945" s="54"/>
      <c r="Z945" s="54"/>
      <c r="AA945" s="54"/>
    </row>
    <row r="946" spans="3:27" ht="12.75">
      <c r="C946" s="54"/>
      <c r="D946" s="54"/>
      <c r="E946" s="54"/>
      <c r="J946" s="54"/>
      <c r="K946" s="54"/>
      <c r="S946" s="54"/>
      <c r="T946" s="54"/>
      <c r="U946" s="54"/>
      <c r="V946" s="54"/>
      <c r="W946" s="54"/>
      <c r="X946" s="54"/>
      <c r="Y946" s="54"/>
      <c r="Z946" s="54"/>
      <c r="AA946" s="54"/>
    </row>
    <row r="947" spans="3:27" ht="12.75">
      <c r="C947" s="54"/>
      <c r="D947" s="54"/>
      <c r="E947" s="54"/>
      <c r="J947" s="54"/>
      <c r="K947" s="54"/>
      <c r="S947" s="54"/>
      <c r="T947" s="54"/>
      <c r="U947" s="54"/>
      <c r="V947" s="54"/>
      <c r="W947" s="54"/>
      <c r="X947" s="54"/>
      <c r="Y947" s="54"/>
      <c r="Z947" s="54"/>
      <c r="AA947" s="54"/>
    </row>
    <row r="948" spans="3:27" ht="12.75">
      <c r="C948" s="54"/>
      <c r="D948" s="54"/>
      <c r="E948" s="54"/>
      <c r="J948" s="54"/>
      <c r="K948" s="54"/>
      <c r="S948" s="54"/>
      <c r="T948" s="54"/>
      <c r="U948" s="54"/>
      <c r="V948" s="54"/>
      <c r="W948" s="54"/>
      <c r="X948" s="54"/>
      <c r="Y948" s="54"/>
      <c r="Z948" s="54"/>
      <c r="AA948" s="54"/>
    </row>
    <row r="949" spans="3:27" ht="12.75">
      <c r="C949" s="54"/>
      <c r="D949" s="54"/>
      <c r="E949" s="54"/>
      <c r="J949" s="54"/>
      <c r="K949" s="54"/>
      <c r="S949" s="54"/>
      <c r="T949" s="54"/>
      <c r="U949" s="54"/>
      <c r="V949" s="54"/>
      <c r="W949" s="54"/>
      <c r="X949" s="54"/>
      <c r="Y949" s="54"/>
      <c r="Z949" s="54"/>
      <c r="AA949" s="54"/>
    </row>
    <row r="950" spans="3:27" ht="12.75">
      <c r="C950" s="54"/>
      <c r="D950" s="54"/>
      <c r="E950" s="54"/>
      <c r="J950" s="54"/>
      <c r="K950" s="54"/>
      <c r="S950" s="54"/>
      <c r="T950" s="54"/>
      <c r="U950" s="54"/>
      <c r="V950" s="54"/>
      <c r="W950" s="54"/>
      <c r="X950" s="54"/>
      <c r="Y950" s="54"/>
      <c r="Z950" s="54"/>
      <c r="AA950" s="54"/>
    </row>
    <row r="951" spans="3:27" ht="12.75">
      <c r="C951" s="54"/>
      <c r="D951" s="54"/>
      <c r="E951" s="54"/>
      <c r="J951" s="54"/>
      <c r="K951" s="54"/>
      <c r="S951" s="54"/>
      <c r="T951" s="54"/>
      <c r="U951" s="54"/>
      <c r="V951" s="54"/>
      <c r="W951" s="54"/>
      <c r="X951" s="54"/>
      <c r="Y951" s="54"/>
      <c r="Z951" s="54"/>
      <c r="AA951" s="54"/>
    </row>
    <row r="952" spans="3:27" ht="12.75">
      <c r="C952" s="54"/>
      <c r="D952" s="54"/>
      <c r="E952" s="54"/>
      <c r="J952" s="54"/>
      <c r="K952" s="54"/>
      <c r="S952" s="54"/>
      <c r="T952" s="54"/>
      <c r="U952" s="54"/>
      <c r="V952" s="54"/>
      <c r="W952" s="54"/>
      <c r="X952" s="54"/>
      <c r="Y952" s="54"/>
      <c r="Z952" s="54"/>
      <c r="AA952" s="54"/>
    </row>
    <row r="953" spans="3:27" ht="12.75">
      <c r="C953" s="54"/>
      <c r="D953" s="54"/>
      <c r="E953" s="54"/>
      <c r="J953" s="54"/>
      <c r="K953" s="54"/>
      <c r="S953" s="54"/>
      <c r="T953" s="54"/>
      <c r="U953" s="54"/>
      <c r="V953" s="54"/>
      <c r="W953" s="54"/>
      <c r="X953" s="54"/>
      <c r="Y953" s="54"/>
      <c r="Z953" s="54"/>
      <c r="AA953" s="54"/>
    </row>
    <row r="954" spans="3:27" ht="12.75">
      <c r="C954" s="54"/>
      <c r="D954" s="54"/>
      <c r="E954" s="54"/>
      <c r="J954" s="54"/>
      <c r="K954" s="54"/>
      <c r="S954" s="54"/>
      <c r="T954" s="54"/>
      <c r="U954" s="54"/>
      <c r="V954" s="54"/>
      <c r="W954" s="54"/>
      <c r="X954" s="54"/>
      <c r="Y954" s="54"/>
      <c r="Z954" s="54"/>
      <c r="AA954" s="54"/>
    </row>
    <row r="955" spans="3:27" ht="12.75">
      <c r="C955" s="54"/>
      <c r="D955" s="54"/>
      <c r="E955" s="54"/>
      <c r="J955" s="54"/>
      <c r="K955" s="54"/>
      <c r="S955" s="54"/>
      <c r="T955" s="54"/>
      <c r="U955" s="54"/>
      <c r="V955" s="54"/>
      <c r="W955" s="54"/>
      <c r="X955" s="54"/>
      <c r="Y955" s="54"/>
      <c r="Z955" s="54"/>
      <c r="AA955" s="54"/>
    </row>
    <row r="956" spans="3:27" ht="12.75">
      <c r="C956" s="54"/>
      <c r="D956" s="54"/>
      <c r="E956" s="54"/>
      <c r="J956" s="54"/>
      <c r="K956" s="54"/>
      <c r="S956" s="54"/>
      <c r="T956" s="54"/>
      <c r="U956" s="54"/>
      <c r="V956" s="54"/>
      <c r="W956" s="54"/>
      <c r="X956" s="54"/>
      <c r="Y956" s="54"/>
      <c r="Z956" s="54"/>
      <c r="AA956" s="54"/>
    </row>
    <row r="957" spans="3:27" ht="12.75">
      <c r="C957" s="54"/>
      <c r="D957" s="54"/>
      <c r="E957" s="54"/>
      <c r="J957" s="54"/>
      <c r="K957" s="54"/>
      <c r="S957" s="54"/>
      <c r="T957" s="54"/>
      <c r="U957" s="54"/>
      <c r="V957" s="54"/>
      <c r="W957" s="54"/>
      <c r="X957" s="54"/>
      <c r="Y957" s="54"/>
      <c r="Z957" s="54"/>
      <c r="AA957" s="54"/>
    </row>
    <row r="958" spans="3:27" ht="12.75">
      <c r="C958" s="54"/>
      <c r="D958" s="54"/>
      <c r="E958" s="54"/>
      <c r="J958" s="54"/>
      <c r="K958" s="54"/>
      <c r="S958" s="54"/>
      <c r="T958" s="54"/>
      <c r="U958" s="54"/>
      <c r="V958" s="54"/>
      <c r="W958" s="54"/>
      <c r="X958" s="54"/>
      <c r="Y958" s="54"/>
      <c r="Z958" s="54"/>
      <c r="AA958" s="54"/>
    </row>
    <row r="959" spans="3:27" ht="12.75">
      <c r="C959" s="54"/>
      <c r="D959" s="54"/>
      <c r="E959" s="54"/>
      <c r="J959" s="54"/>
      <c r="K959" s="54"/>
      <c r="S959" s="54"/>
      <c r="T959" s="54"/>
      <c r="U959" s="54"/>
      <c r="V959" s="54"/>
      <c r="W959" s="54"/>
      <c r="X959" s="54"/>
      <c r="Y959" s="54"/>
      <c r="Z959" s="54"/>
      <c r="AA959" s="54"/>
    </row>
    <row r="960" spans="3:27" ht="12.75">
      <c r="C960" s="54"/>
      <c r="D960" s="54"/>
      <c r="E960" s="54"/>
      <c r="J960" s="54"/>
      <c r="K960" s="54"/>
      <c r="S960" s="54"/>
      <c r="T960" s="54"/>
      <c r="U960" s="54"/>
      <c r="V960" s="54"/>
      <c r="W960" s="54"/>
      <c r="X960" s="54"/>
      <c r="Y960" s="54"/>
      <c r="Z960" s="54"/>
      <c r="AA960" s="54"/>
    </row>
    <row r="961" spans="3:27" ht="12.75">
      <c r="C961" s="54"/>
      <c r="D961" s="54"/>
      <c r="E961" s="54"/>
      <c r="J961" s="54"/>
      <c r="K961" s="54"/>
      <c r="S961" s="54"/>
      <c r="T961" s="54"/>
      <c r="U961" s="54"/>
      <c r="V961" s="54"/>
      <c r="W961" s="54"/>
      <c r="X961" s="54"/>
      <c r="Y961" s="54"/>
      <c r="Z961" s="54"/>
      <c r="AA961" s="54"/>
    </row>
    <row r="962" spans="3:27" ht="12.75">
      <c r="C962" s="54"/>
      <c r="D962" s="54"/>
      <c r="E962" s="54"/>
      <c r="J962" s="54"/>
      <c r="K962" s="54"/>
      <c r="S962" s="54"/>
      <c r="T962" s="54"/>
      <c r="U962" s="54"/>
      <c r="V962" s="54"/>
      <c r="W962" s="54"/>
      <c r="X962" s="54"/>
      <c r="Y962" s="54"/>
      <c r="Z962" s="54"/>
      <c r="AA962" s="54"/>
    </row>
    <row r="963" spans="3:27" ht="12.75">
      <c r="C963" s="54"/>
      <c r="D963" s="54"/>
      <c r="E963" s="54"/>
      <c r="J963" s="54"/>
      <c r="K963" s="54"/>
      <c r="S963" s="54"/>
      <c r="T963" s="54"/>
      <c r="U963" s="54"/>
      <c r="V963" s="54"/>
      <c r="W963" s="54"/>
      <c r="X963" s="54"/>
      <c r="Y963" s="54"/>
      <c r="Z963" s="54"/>
      <c r="AA963" s="54"/>
    </row>
    <row r="964" spans="3:27" ht="12.75">
      <c r="C964" s="54"/>
      <c r="D964" s="54"/>
      <c r="E964" s="54"/>
      <c r="J964" s="54"/>
      <c r="K964" s="54"/>
      <c r="S964" s="54"/>
      <c r="T964" s="54"/>
      <c r="U964" s="54"/>
      <c r="V964" s="54"/>
      <c r="W964" s="54"/>
      <c r="X964" s="54"/>
      <c r="Y964" s="54"/>
      <c r="Z964" s="54"/>
      <c r="AA964" s="54"/>
    </row>
    <row r="965" spans="3:27" ht="12.75">
      <c r="C965" s="54"/>
      <c r="D965" s="54"/>
      <c r="E965" s="54"/>
      <c r="J965" s="54"/>
      <c r="K965" s="54"/>
      <c r="S965" s="54"/>
      <c r="T965" s="54"/>
      <c r="U965" s="54"/>
      <c r="V965" s="54"/>
      <c r="W965" s="54"/>
      <c r="X965" s="54"/>
      <c r="Y965" s="54"/>
      <c r="Z965" s="54"/>
      <c r="AA965" s="54"/>
    </row>
    <row r="966" spans="3:27" ht="12.75">
      <c r="C966" s="54"/>
      <c r="D966" s="54"/>
      <c r="E966" s="54"/>
      <c r="J966" s="54"/>
      <c r="K966" s="54"/>
      <c r="S966" s="54"/>
      <c r="T966" s="54"/>
      <c r="U966" s="54"/>
      <c r="V966" s="54"/>
      <c r="W966" s="54"/>
      <c r="X966" s="54"/>
      <c r="Y966" s="54"/>
      <c r="Z966" s="54"/>
      <c r="AA966" s="54"/>
    </row>
    <row r="967" spans="3:27" ht="12.75">
      <c r="C967" s="54"/>
      <c r="D967" s="54"/>
      <c r="E967" s="54"/>
      <c r="J967" s="54"/>
      <c r="K967" s="54"/>
      <c r="S967" s="54"/>
      <c r="T967" s="54"/>
      <c r="U967" s="54"/>
      <c r="V967" s="54"/>
      <c r="W967" s="54"/>
      <c r="X967" s="54"/>
      <c r="Y967" s="54"/>
      <c r="Z967" s="54"/>
      <c r="AA967" s="54"/>
    </row>
    <row r="968" spans="3:27" ht="12.75">
      <c r="C968" s="54"/>
      <c r="D968" s="54"/>
      <c r="E968" s="54"/>
      <c r="J968" s="54"/>
      <c r="K968" s="54"/>
      <c r="S968" s="54"/>
      <c r="T968" s="54"/>
      <c r="U968" s="54"/>
      <c r="V968" s="54"/>
      <c r="W968" s="54"/>
      <c r="X968" s="54"/>
      <c r="Y968" s="54"/>
      <c r="Z968" s="54"/>
      <c r="AA968" s="54"/>
    </row>
    <row r="969" spans="3:27" ht="12.75">
      <c r="C969" s="54"/>
      <c r="D969" s="54"/>
      <c r="E969" s="54"/>
      <c r="J969" s="54"/>
      <c r="K969" s="54"/>
      <c r="S969" s="54"/>
      <c r="T969" s="54"/>
      <c r="U969" s="54"/>
      <c r="V969" s="54"/>
      <c r="W969" s="54"/>
      <c r="X969" s="54"/>
      <c r="Y969" s="54"/>
      <c r="Z969" s="54"/>
      <c r="AA969" s="54"/>
    </row>
    <row r="970" spans="3:27" ht="12.75">
      <c r="C970" s="54"/>
      <c r="D970" s="54"/>
      <c r="E970" s="54"/>
      <c r="J970" s="54"/>
      <c r="K970" s="54"/>
      <c r="S970" s="54"/>
      <c r="T970" s="54"/>
      <c r="U970" s="54"/>
      <c r="V970" s="54"/>
      <c r="W970" s="54"/>
      <c r="X970" s="54"/>
      <c r="Y970" s="54"/>
      <c r="Z970" s="54"/>
      <c r="AA970" s="54"/>
    </row>
    <row r="971" spans="3:27" ht="12.75">
      <c r="C971" s="54"/>
      <c r="D971" s="54"/>
      <c r="E971" s="54"/>
      <c r="J971" s="54"/>
      <c r="K971" s="54"/>
      <c r="S971" s="54"/>
      <c r="T971" s="54"/>
      <c r="U971" s="54"/>
      <c r="V971" s="54"/>
      <c r="W971" s="54"/>
      <c r="X971" s="54"/>
      <c r="Y971" s="54"/>
      <c r="Z971" s="54"/>
      <c r="AA971" s="54"/>
    </row>
    <row r="972" spans="3:27" ht="12.75">
      <c r="C972" s="54"/>
      <c r="D972" s="54"/>
      <c r="E972" s="54"/>
      <c r="J972" s="54"/>
      <c r="K972" s="54"/>
      <c r="S972" s="54"/>
      <c r="T972" s="54"/>
      <c r="U972" s="54"/>
      <c r="V972" s="54"/>
      <c r="W972" s="54"/>
      <c r="X972" s="54"/>
      <c r="Y972" s="54"/>
      <c r="Z972" s="54"/>
      <c r="AA972" s="54"/>
    </row>
    <row r="973" spans="3:27" ht="12.75">
      <c r="C973" s="54"/>
      <c r="D973" s="54"/>
      <c r="E973" s="54"/>
      <c r="J973" s="54"/>
      <c r="K973" s="54"/>
      <c r="S973" s="54"/>
      <c r="T973" s="54"/>
      <c r="U973" s="54"/>
      <c r="V973" s="54"/>
      <c r="W973" s="54"/>
      <c r="X973" s="54"/>
      <c r="Y973" s="54"/>
      <c r="Z973" s="54"/>
      <c r="AA973" s="54"/>
    </row>
    <row r="974" spans="3:27" ht="12.75">
      <c r="C974" s="54"/>
      <c r="D974" s="54"/>
      <c r="E974" s="54"/>
      <c r="J974" s="54"/>
      <c r="K974" s="54"/>
      <c r="S974" s="54"/>
      <c r="T974" s="54"/>
      <c r="U974" s="54"/>
      <c r="V974" s="54"/>
      <c r="W974" s="54"/>
      <c r="X974" s="54"/>
      <c r="Y974" s="54"/>
      <c r="Z974" s="54"/>
      <c r="AA974" s="54"/>
    </row>
    <row r="975" spans="3:27" ht="12.75">
      <c r="C975" s="54"/>
      <c r="D975" s="54"/>
      <c r="E975" s="54"/>
      <c r="J975" s="54"/>
      <c r="K975" s="54"/>
      <c r="S975" s="54"/>
      <c r="T975" s="54"/>
      <c r="U975" s="54"/>
      <c r="V975" s="54"/>
      <c r="W975" s="54"/>
      <c r="X975" s="54"/>
      <c r="Y975" s="54"/>
      <c r="Z975" s="54"/>
      <c r="AA975" s="54"/>
    </row>
    <row r="976" spans="3:27" ht="12.75">
      <c r="C976" s="54"/>
      <c r="D976" s="54"/>
      <c r="E976" s="54"/>
      <c r="J976" s="54"/>
      <c r="K976" s="54"/>
      <c r="S976" s="54"/>
      <c r="T976" s="54"/>
      <c r="U976" s="54"/>
      <c r="V976" s="54"/>
      <c r="W976" s="54"/>
      <c r="X976" s="54"/>
      <c r="Y976" s="54"/>
      <c r="Z976" s="54"/>
      <c r="AA976" s="54"/>
    </row>
    <row r="977" spans="3:27" ht="12.75">
      <c r="C977" s="54"/>
      <c r="D977" s="54"/>
      <c r="E977" s="54"/>
      <c r="J977" s="54"/>
      <c r="K977" s="54"/>
      <c r="S977" s="54"/>
      <c r="T977" s="54"/>
      <c r="U977" s="54"/>
      <c r="V977" s="54"/>
      <c r="W977" s="54"/>
      <c r="X977" s="54"/>
      <c r="Y977" s="54"/>
      <c r="Z977" s="54"/>
      <c r="AA977" s="54"/>
    </row>
    <row r="978" spans="3:27" ht="12.75">
      <c r="C978" s="54"/>
      <c r="D978" s="54"/>
      <c r="E978" s="54"/>
      <c r="J978" s="54"/>
      <c r="K978" s="54"/>
      <c r="S978" s="54"/>
      <c r="T978" s="54"/>
      <c r="U978" s="54"/>
      <c r="V978" s="54"/>
      <c r="W978" s="54"/>
      <c r="X978" s="54"/>
      <c r="Y978" s="54"/>
      <c r="Z978" s="54"/>
      <c r="AA978" s="54"/>
    </row>
    <row r="979" spans="3:27" ht="12.75">
      <c r="C979" s="54"/>
      <c r="D979" s="54"/>
      <c r="E979" s="54"/>
      <c r="J979" s="54"/>
      <c r="K979" s="54"/>
      <c r="S979" s="54"/>
      <c r="T979" s="54"/>
      <c r="U979" s="54"/>
      <c r="V979" s="54"/>
      <c r="W979" s="54"/>
      <c r="X979" s="54"/>
      <c r="Y979" s="54"/>
      <c r="Z979" s="54"/>
      <c r="AA979" s="54"/>
    </row>
    <row r="980" spans="3:27" ht="12.75">
      <c r="C980" s="54"/>
      <c r="D980" s="54"/>
      <c r="E980" s="54"/>
      <c r="J980" s="54"/>
      <c r="K980" s="54"/>
      <c r="S980" s="54"/>
      <c r="T980" s="54"/>
      <c r="U980" s="54"/>
      <c r="V980" s="54"/>
      <c r="W980" s="54"/>
      <c r="X980" s="54"/>
      <c r="Y980" s="54"/>
      <c r="Z980" s="54"/>
      <c r="AA980" s="54"/>
    </row>
    <row r="981" spans="3:27" ht="12.75">
      <c r="C981" s="54"/>
      <c r="D981" s="54"/>
      <c r="E981" s="54"/>
      <c r="J981" s="54"/>
      <c r="K981" s="54"/>
      <c r="S981" s="54"/>
      <c r="T981" s="54"/>
      <c r="U981" s="54"/>
      <c r="V981" s="54"/>
      <c r="W981" s="54"/>
      <c r="X981" s="54"/>
      <c r="Y981" s="54"/>
      <c r="Z981" s="54"/>
      <c r="AA981" s="54"/>
    </row>
    <row r="982" spans="3:27" ht="12.75">
      <c r="C982" s="54"/>
      <c r="D982" s="54"/>
      <c r="E982" s="54"/>
      <c r="J982" s="54"/>
      <c r="K982" s="54"/>
      <c r="S982" s="54"/>
      <c r="T982" s="54"/>
      <c r="U982" s="54"/>
      <c r="V982" s="54"/>
      <c r="W982" s="54"/>
      <c r="X982" s="54"/>
      <c r="Y982" s="54"/>
      <c r="Z982" s="54"/>
      <c r="AA982" s="54"/>
    </row>
    <row r="983" spans="3:27" ht="12.75">
      <c r="C983" s="54"/>
      <c r="D983" s="54"/>
      <c r="E983" s="54"/>
      <c r="J983" s="54"/>
      <c r="K983" s="54"/>
      <c r="S983" s="54"/>
      <c r="T983" s="54"/>
      <c r="U983" s="54"/>
      <c r="V983" s="54"/>
      <c r="W983" s="54"/>
      <c r="X983" s="54"/>
      <c r="Y983" s="54"/>
      <c r="Z983" s="54"/>
      <c r="AA983" s="54"/>
    </row>
    <row r="984" spans="3:27" ht="12.75">
      <c r="C984" s="54"/>
      <c r="D984" s="54"/>
      <c r="E984" s="54"/>
      <c r="J984" s="54"/>
      <c r="K984" s="54"/>
      <c r="S984" s="54"/>
      <c r="T984" s="54"/>
      <c r="U984" s="54"/>
      <c r="V984" s="54"/>
      <c r="W984" s="54"/>
      <c r="X984" s="54"/>
      <c r="Y984" s="54"/>
      <c r="Z984" s="54"/>
      <c r="AA984" s="54"/>
    </row>
    <row r="985" spans="3:27" ht="12.75">
      <c r="C985" s="54"/>
      <c r="D985" s="54"/>
      <c r="E985" s="54"/>
      <c r="J985" s="54"/>
      <c r="K985" s="54"/>
      <c r="S985" s="54"/>
      <c r="T985" s="54"/>
      <c r="U985" s="54"/>
      <c r="V985" s="54"/>
      <c r="W985" s="54"/>
      <c r="X985" s="54"/>
      <c r="Y985" s="54"/>
      <c r="Z985" s="54"/>
      <c r="AA985" s="54"/>
    </row>
    <row r="986" spans="3:27" ht="12.75">
      <c r="C986" s="54"/>
      <c r="D986" s="54"/>
      <c r="E986" s="54"/>
      <c r="J986" s="54"/>
      <c r="K986" s="54"/>
      <c r="S986" s="54"/>
      <c r="T986" s="54"/>
      <c r="U986" s="54"/>
      <c r="V986" s="54"/>
      <c r="W986" s="54"/>
      <c r="X986" s="54"/>
      <c r="Y986" s="54"/>
      <c r="Z986" s="54"/>
      <c r="AA986" s="54"/>
    </row>
    <row r="987" spans="3:27" ht="12.75">
      <c r="C987" s="54"/>
      <c r="D987" s="54"/>
      <c r="E987" s="54"/>
      <c r="J987" s="54"/>
      <c r="K987" s="54"/>
      <c r="S987" s="54"/>
      <c r="T987" s="54"/>
      <c r="U987" s="54"/>
      <c r="V987" s="54"/>
      <c r="W987" s="54"/>
      <c r="X987" s="54"/>
      <c r="Y987" s="54"/>
      <c r="Z987" s="54"/>
      <c r="AA987" s="54"/>
    </row>
    <row r="988" spans="3:27" ht="12.75">
      <c r="C988" s="54"/>
      <c r="D988" s="54"/>
      <c r="E988" s="54"/>
      <c r="J988" s="54"/>
      <c r="K988" s="54"/>
      <c r="S988" s="54"/>
      <c r="T988" s="54"/>
      <c r="U988" s="54"/>
      <c r="V988" s="54"/>
      <c r="W988" s="54"/>
      <c r="X988" s="54"/>
      <c r="Y988" s="54"/>
      <c r="Z988" s="54"/>
      <c r="AA988" s="54"/>
    </row>
    <row r="989" spans="3:27" ht="12.75">
      <c r="C989" s="54"/>
      <c r="D989" s="54"/>
      <c r="E989" s="54"/>
      <c r="J989" s="54"/>
      <c r="K989" s="54"/>
      <c r="S989" s="54"/>
      <c r="T989" s="54"/>
      <c r="U989" s="54"/>
      <c r="V989" s="54"/>
      <c r="W989" s="54"/>
      <c r="X989" s="54"/>
      <c r="Y989" s="54"/>
      <c r="Z989" s="54"/>
      <c r="AA989" s="54"/>
    </row>
    <row r="990" spans="3:27" ht="12.75">
      <c r="C990" s="54"/>
      <c r="D990" s="54"/>
      <c r="E990" s="54"/>
      <c r="J990" s="54"/>
      <c r="K990" s="54"/>
      <c r="S990" s="54"/>
      <c r="T990" s="54"/>
      <c r="U990" s="54"/>
      <c r="V990" s="54"/>
      <c r="W990" s="54"/>
      <c r="X990" s="54"/>
      <c r="Y990" s="54"/>
      <c r="Z990" s="54"/>
      <c r="AA990" s="54"/>
    </row>
    <row r="991" spans="3:27" ht="12.75">
      <c r="C991" s="54"/>
      <c r="D991" s="54"/>
      <c r="E991" s="54"/>
      <c r="J991" s="54"/>
      <c r="K991" s="54"/>
      <c r="S991" s="54"/>
      <c r="T991" s="54"/>
      <c r="U991" s="54"/>
      <c r="V991" s="54"/>
      <c r="W991" s="54"/>
      <c r="X991" s="54"/>
      <c r="Y991" s="54"/>
      <c r="Z991" s="54"/>
      <c r="AA991" s="54"/>
    </row>
    <row r="992" spans="3:27" ht="12.75">
      <c r="C992" s="54"/>
      <c r="D992" s="54"/>
      <c r="E992" s="54"/>
      <c r="J992" s="54"/>
      <c r="K992" s="54"/>
      <c r="S992" s="54"/>
      <c r="T992" s="54"/>
      <c r="U992" s="54"/>
      <c r="V992" s="54"/>
      <c r="W992" s="54"/>
      <c r="X992" s="54"/>
      <c r="Y992" s="54"/>
      <c r="Z992" s="54"/>
      <c r="AA992" s="54"/>
    </row>
    <row r="993" spans="3:27" ht="12.75">
      <c r="C993" s="54"/>
      <c r="D993" s="54"/>
      <c r="E993" s="54"/>
      <c r="J993" s="54"/>
      <c r="K993" s="54"/>
      <c r="S993" s="54"/>
      <c r="T993" s="54"/>
      <c r="U993" s="54"/>
      <c r="V993" s="54"/>
      <c r="W993" s="54"/>
      <c r="X993" s="54"/>
      <c r="Y993" s="54"/>
      <c r="Z993" s="54"/>
      <c r="AA993" s="54"/>
    </row>
    <row r="994" spans="3:27" ht="12.75">
      <c r="C994" s="54"/>
      <c r="D994" s="54"/>
      <c r="E994" s="54"/>
      <c r="J994" s="54"/>
      <c r="K994" s="54"/>
      <c r="S994" s="54"/>
      <c r="T994" s="54"/>
      <c r="U994" s="54"/>
      <c r="V994" s="54"/>
      <c r="W994" s="54"/>
      <c r="X994" s="54"/>
      <c r="Y994" s="54"/>
      <c r="Z994" s="54"/>
      <c r="AA994" s="54"/>
    </row>
    <row r="995" spans="3:27" ht="12.75">
      <c r="C995" s="54"/>
      <c r="D995" s="54"/>
      <c r="E995" s="54"/>
      <c r="J995" s="54"/>
      <c r="K995" s="54"/>
      <c r="S995" s="54"/>
      <c r="T995" s="54"/>
      <c r="U995" s="54"/>
      <c r="V995" s="54"/>
      <c r="W995" s="54"/>
      <c r="X995" s="54"/>
      <c r="Y995" s="54"/>
      <c r="Z995" s="54"/>
      <c r="AA995" s="54"/>
    </row>
    <row r="996" spans="3:27" ht="12.75">
      <c r="C996" s="54"/>
      <c r="D996" s="54"/>
      <c r="E996" s="54"/>
      <c r="J996" s="54"/>
      <c r="K996" s="54"/>
      <c r="S996" s="54"/>
      <c r="T996" s="54"/>
      <c r="U996" s="54"/>
      <c r="V996" s="54"/>
      <c r="W996" s="54"/>
      <c r="X996" s="54"/>
      <c r="Y996" s="54"/>
      <c r="Z996" s="54"/>
      <c r="AA996" s="54"/>
    </row>
    <row r="997" spans="3:27" ht="12.75">
      <c r="C997" s="54"/>
      <c r="D997" s="54"/>
      <c r="E997" s="54"/>
      <c r="J997" s="54"/>
      <c r="K997" s="54"/>
      <c r="S997" s="54"/>
      <c r="T997" s="54"/>
      <c r="U997" s="54"/>
      <c r="V997" s="54"/>
      <c r="W997" s="54"/>
      <c r="X997" s="54"/>
      <c r="Y997" s="54"/>
      <c r="Z997" s="54"/>
      <c r="AA997" s="54"/>
    </row>
    <row r="998" spans="3:27" ht="12.75">
      <c r="C998" s="54"/>
      <c r="D998" s="54"/>
      <c r="E998" s="54"/>
      <c r="J998" s="54"/>
      <c r="K998" s="54"/>
      <c r="S998" s="54"/>
      <c r="T998" s="54"/>
      <c r="U998" s="54"/>
      <c r="V998" s="54"/>
      <c r="W998" s="54"/>
      <c r="X998" s="54"/>
      <c r="Y998" s="54"/>
      <c r="Z998" s="54"/>
      <c r="AA998" s="54"/>
    </row>
    <row r="999" spans="3:27" ht="12.75">
      <c r="C999" s="54"/>
      <c r="D999" s="54"/>
      <c r="E999" s="54"/>
      <c r="J999" s="54"/>
      <c r="K999" s="54"/>
      <c r="S999" s="54"/>
      <c r="T999" s="54"/>
      <c r="U999" s="54"/>
      <c r="V999" s="54"/>
      <c r="W999" s="54"/>
      <c r="X999" s="54"/>
      <c r="Y999" s="54"/>
      <c r="Z999" s="54"/>
      <c r="AA999" s="54"/>
    </row>
    <row r="1000" spans="3:27" ht="12.75">
      <c r="C1000" s="54"/>
      <c r="D1000" s="54"/>
      <c r="E1000" s="54"/>
      <c r="J1000" s="54"/>
      <c r="K1000" s="54"/>
      <c r="S1000" s="54"/>
      <c r="T1000" s="54"/>
      <c r="U1000" s="54"/>
      <c r="V1000" s="54"/>
      <c r="W1000" s="54"/>
      <c r="X1000" s="54"/>
      <c r="Y1000" s="54"/>
      <c r="Z1000" s="54"/>
      <c r="AA1000" s="54"/>
    </row>
    <row r="1001" spans="3:27" ht="12.75">
      <c r="C1001" s="54"/>
      <c r="D1001" s="54"/>
      <c r="E1001" s="54"/>
      <c r="J1001" s="54"/>
      <c r="K1001" s="54"/>
      <c r="S1001" s="54"/>
      <c r="T1001" s="54"/>
      <c r="U1001" s="54"/>
      <c r="V1001" s="54"/>
      <c r="W1001" s="54"/>
      <c r="X1001" s="54"/>
      <c r="Y1001" s="54"/>
      <c r="Z1001" s="54"/>
      <c r="AA1001" s="54"/>
    </row>
    <row r="1002" spans="3:27" ht="12.75">
      <c r="C1002" s="54"/>
      <c r="D1002" s="54"/>
      <c r="E1002" s="54"/>
      <c r="J1002" s="54"/>
      <c r="K1002" s="54"/>
      <c r="S1002" s="54"/>
      <c r="T1002" s="54"/>
      <c r="U1002" s="54"/>
      <c r="V1002" s="54"/>
      <c r="W1002" s="54"/>
      <c r="X1002" s="54"/>
      <c r="Y1002" s="54"/>
      <c r="Z1002" s="54"/>
      <c r="AA1002" s="54"/>
    </row>
    <row r="1003" spans="3:27" ht="12.75">
      <c r="C1003" s="54"/>
      <c r="D1003" s="54"/>
      <c r="E1003" s="54"/>
      <c r="J1003" s="54"/>
      <c r="K1003" s="54"/>
      <c r="S1003" s="54"/>
      <c r="T1003" s="54"/>
      <c r="U1003" s="54"/>
      <c r="V1003" s="54"/>
      <c r="W1003" s="54"/>
      <c r="X1003" s="54"/>
      <c r="Y1003" s="54"/>
      <c r="Z1003" s="54"/>
      <c r="AA1003" s="54"/>
    </row>
    <row r="1004" spans="3:27" ht="12.75">
      <c r="C1004" s="54"/>
      <c r="D1004" s="54"/>
      <c r="E1004" s="54"/>
      <c r="J1004" s="54"/>
      <c r="K1004" s="54"/>
      <c r="S1004" s="54"/>
      <c r="T1004" s="54"/>
      <c r="U1004" s="54"/>
      <c r="V1004" s="54"/>
      <c r="W1004" s="54"/>
      <c r="X1004" s="54"/>
      <c r="Y1004" s="54"/>
      <c r="Z1004" s="54"/>
      <c r="AA1004" s="54"/>
    </row>
    <row r="1005" spans="3:27" ht="12.75">
      <c r="C1005" s="54"/>
      <c r="D1005" s="54"/>
      <c r="E1005" s="54"/>
      <c r="J1005" s="54"/>
      <c r="K1005" s="54"/>
      <c r="S1005" s="54"/>
      <c r="T1005" s="54"/>
      <c r="U1005" s="54"/>
      <c r="V1005" s="54"/>
      <c r="W1005" s="54"/>
      <c r="X1005" s="54"/>
      <c r="Y1005" s="54"/>
      <c r="Z1005" s="54"/>
      <c r="AA1005" s="54"/>
    </row>
    <row r="1006" spans="3:27" ht="12.75">
      <c r="C1006" s="54"/>
      <c r="D1006" s="54"/>
      <c r="E1006" s="54"/>
      <c r="J1006" s="54"/>
      <c r="K1006" s="54"/>
      <c r="S1006" s="54"/>
      <c r="T1006" s="54"/>
      <c r="U1006" s="54"/>
      <c r="V1006" s="54"/>
      <c r="W1006" s="54"/>
      <c r="X1006" s="54"/>
      <c r="Y1006" s="54"/>
      <c r="Z1006" s="54"/>
      <c r="AA1006" s="54"/>
    </row>
    <row r="1007" spans="3:27" ht="12.75">
      <c r="C1007" s="54"/>
      <c r="D1007" s="54"/>
      <c r="E1007" s="54"/>
      <c r="J1007" s="54"/>
      <c r="K1007" s="54"/>
      <c r="S1007" s="54"/>
      <c r="T1007" s="54"/>
      <c r="U1007" s="54"/>
      <c r="V1007" s="54"/>
      <c r="W1007" s="54"/>
      <c r="X1007" s="54"/>
      <c r="Y1007" s="54"/>
      <c r="Z1007" s="54"/>
      <c r="AA1007" s="54"/>
    </row>
    <row r="1008" spans="3:27" ht="12.75">
      <c r="C1008" s="54"/>
      <c r="D1008" s="54"/>
      <c r="E1008" s="54"/>
      <c r="J1008" s="54"/>
      <c r="K1008" s="54"/>
      <c r="S1008" s="54"/>
      <c r="T1008" s="54"/>
      <c r="U1008" s="54"/>
      <c r="V1008" s="54"/>
      <c r="W1008" s="54"/>
      <c r="X1008" s="54"/>
      <c r="Y1008" s="54"/>
      <c r="Z1008" s="54"/>
      <c r="AA1008" s="54"/>
    </row>
    <row r="1009" spans="3:27" ht="12.75">
      <c r="C1009" s="54"/>
      <c r="D1009" s="54"/>
      <c r="E1009" s="54"/>
      <c r="J1009" s="54"/>
      <c r="K1009" s="54"/>
      <c r="S1009" s="54"/>
      <c r="T1009" s="54"/>
      <c r="U1009" s="54"/>
      <c r="V1009" s="54"/>
      <c r="W1009" s="54"/>
      <c r="X1009" s="54"/>
      <c r="Y1009" s="54"/>
      <c r="Z1009" s="54"/>
      <c r="AA1009" s="54"/>
    </row>
    <row r="1010" spans="3:27" ht="12.75">
      <c r="C1010" s="54"/>
      <c r="D1010" s="54"/>
      <c r="E1010" s="54"/>
      <c r="J1010" s="54"/>
      <c r="K1010" s="54"/>
      <c r="S1010" s="54"/>
      <c r="T1010" s="54"/>
      <c r="U1010" s="54"/>
      <c r="V1010" s="54"/>
      <c r="W1010" s="54"/>
      <c r="X1010" s="54"/>
      <c r="Y1010" s="54"/>
      <c r="Z1010" s="54"/>
      <c r="AA1010" s="54"/>
    </row>
    <row r="1011" spans="3:27" ht="12.75">
      <c r="C1011" s="54"/>
      <c r="D1011" s="54"/>
      <c r="E1011" s="54"/>
      <c r="J1011" s="54"/>
      <c r="K1011" s="54"/>
      <c r="S1011" s="54"/>
      <c r="T1011" s="54"/>
      <c r="U1011" s="54"/>
      <c r="V1011" s="54"/>
      <c r="W1011" s="54"/>
      <c r="X1011" s="54"/>
      <c r="Y1011" s="54"/>
      <c r="Z1011" s="54"/>
      <c r="AA1011" s="54"/>
    </row>
    <row r="1012" spans="3:27" ht="12.75">
      <c r="C1012" s="54"/>
      <c r="D1012" s="54"/>
      <c r="E1012" s="54"/>
      <c r="J1012" s="54"/>
      <c r="K1012" s="54"/>
      <c r="S1012" s="54"/>
      <c r="T1012" s="54"/>
      <c r="U1012" s="54"/>
      <c r="V1012" s="54"/>
      <c r="W1012" s="54"/>
      <c r="X1012" s="54"/>
      <c r="Y1012" s="54"/>
      <c r="Z1012" s="54"/>
      <c r="AA1012" s="54"/>
    </row>
    <row r="1013" spans="3:27" ht="12.75">
      <c r="C1013" s="54"/>
      <c r="D1013" s="54"/>
      <c r="E1013" s="54"/>
      <c r="J1013" s="54"/>
      <c r="K1013" s="54"/>
      <c r="S1013" s="54"/>
      <c r="T1013" s="54"/>
      <c r="U1013" s="54"/>
      <c r="V1013" s="54"/>
      <c r="W1013" s="54"/>
      <c r="X1013" s="54"/>
      <c r="Y1013" s="54"/>
      <c r="Z1013" s="54"/>
      <c r="AA1013" s="54"/>
    </row>
    <row r="1014" spans="3:27" ht="12.75">
      <c r="C1014" s="54"/>
      <c r="D1014" s="54"/>
      <c r="E1014" s="54"/>
      <c r="J1014" s="54"/>
      <c r="K1014" s="54"/>
      <c r="S1014" s="54"/>
      <c r="T1014" s="54"/>
      <c r="U1014" s="54"/>
      <c r="V1014" s="54"/>
      <c r="W1014" s="54"/>
      <c r="X1014" s="54"/>
      <c r="Y1014" s="54"/>
      <c r="Z1014" s="54"/>
      <c r="AA1014" s="54"/>
    </row>
    <row r="1015" spans="3:27" ht="12.75">
      <c r="C1015" s="54"/>
      <c r="D1015" s="54"/>
      <c r="E1015" s="54"/>
      <c r="J1015" s="54"/>
      <c r="K1015" s="54"/>
      <c r="S1015" s="54"/>
      <c r="T1015" s="54"/>
      <c r="U1015" s="54"/>
      <c r="V1015" s="54"/>
      <c r="W1015" s="54"/>
      <c r="X1015" s="54"/>
      <c r="Y1015" s="54"/>
      <c r="Z1015" s="54"/>
      <c r="AA1015" s="54"/>
    </row>
    <row r="1016" spans="3:27" ht="12.75">
      <c r="C1016" s="54"/>
      <c r="D1016" s="54"/>
      <c r="E1016" s="54"/>
      <c r="J1016" s="54"/>
      <c r="K1016" s="54"/>
      <c r="S1016" s="54"/>
      <c r="T1016" s="54"/>
      <c r="U1016" s="54"/>
      <c r="V1016" s="54"/>
      <c r="W1016" s="54"/>
      <c r="X1016" s="54"/>
      <c r="Y1016" s="54"/>
      <c r="Z1016" s="54"/>
      <c r="AA1016" s="54"/>
    </row>
    <row r="1017" spans="3:27" ht="12.75">
      <c r="C1017" s="54"/>
      <c r="D1017" s="54"/>
      <c r="E1017" s="54"/>
      <c r="J1017" s="54"/>
      <c r="K1017" s="54"/>
      <c r="S1017" s="54"/>
      <c r="T1017" s="54"/>
      <c r="U1017" s="54"/>
      <c r="V1017" s="54"/>
      <c r="W1017" s="54"/>
      <c r="X1017" s="54"/>
      <c r="Y1017" s="54"/>
      <c r="Z1017" s="54"/>
      <c r="AA1017" s="54"/>
    </row>
    <row r="1018" spans="3:27" ht="12.75">
      <c r="C1018" s="54"/>
      <c r="D1018" s="54"/>
      <c r="E1018" s="54"/>
      <c r="J1018" s="54"/>
      <c r="K1018" s="54"/>
      <c r="S1018" s="54"/>
      <c r="T1018" s="54"/>
      <c r="U1018" s="54"/>
      <c r="V1018" s="54"/>
      <c r="W1018" s="54"/>
      <c r="X1018" s="54"/>
      <c r="Y1018" s="54"/>
      <c r="Z1018" s="54"/>
      <c r="AA1018" s="54"/>
    </row>
    <row r="1019" spans="3:27" ht="12.75">
      <c r="C1019" s="54"/>
      <c r="D1019" s="54"/>
      <c r="E1019" s="54"/>
      <c r="J1019" s="54"/>
      <c r="K1019" s="54"/>
      <c r="S1019" s="54"/>
      <c r="T1019" s="54"/>
      <c r="U1019" s="54"/>
      <c r="V1019" s="54"/>
      <c r="W1019" s="54"/>
      <c r="X1019" s="54"/>
      <c r="Y1019" s="54"/>
      <c r="Z1019" s="54"/>
      <c r="AA1019" s="54"/>
    </row>
    <row r="1020" spans="3:27" ht="12.75">
      <c r="C1020" s="54"/>
      <c r="D1020" s="54"/>
      <c r="E1020" s="54"/>
      <c r="J1020" s="54"/>
      <c r="K1020" s="54"/>
      <c r="S1020" s="54"/>
      <c r="T1020" s="54"/>
      <c r="U1020" s="54"/>
      <c r="V1020" s="54"/>
      <c r="W1020" s="54"/>
      <c r="X1020" s="54"/>
      <c r="Y1020" s="54"/>
      <c r="Z1020" s="54"/>
      <c r="AA1020" s="54"/>
    </row>
    <row r="1021" spans="3:27" ht="12.75">
      <c r="C1021" s="54"/>
      <c r="D1021" s="54"/>
      <c r="E1021" s="54"/>
      <c r="J1021" s="54"/>
      <c r="K1021" s="54"/>
      <c r="S1021" s="54"/>
      <c r="T1021" s="54"/>
      <c r="U1021" s="54"/>
      <c r="V1021" s="54"/>
      <c r="W1021" s="54"/>
      <c r="X1021" s="54"/>
      <c r="Y1021" s="54"/>
      <c r="Z1021" s="54"/>
      <c r="AA1021" s="54"/>
    </row>
    <row r="1022" spans="3:27" ht="12.75">
      <c r="C1022" s="54"/>
      <c r="D1022" s="54"/>
      <c r="E1022" s="54"/>
      <c r="J1022" s="54"/>
      <c r="K1022" s="54"/>
      <c r="S1022" s="54"/>
      <c r="T1022" s="54"/>
      <c r="U1022" s="54"/>
      <c r="V1022" s="54"/>
      <c r="W1022" s="54"/>
      <c r="X1022" s="54"/>
      <c r="Y1022" s="54"/>
      <c r="Z1022" s="54"/>
      <c r="AA1022" s="54"/>
    </row>
    <row r="1023" spans="3:27" ht="12.75">
      <c r="C1023" s="54"/>
      <c r="D1023" s="54"/>
      <c r="E1023" s="54"/>
      <c r="J1023" s="54"/>
      <c r="K1023" s="54"/>
      <c r="S1023" s="54"/>
      <c r="T1023" s="54"/>
      <c r="U1023" s="54"/>
      <c r="V1023" s="54"/>
      <c r="W1023" s="54"/>
      <c r="X1023" s="54"/>
      <c r="Y1023" s="54"/>
      <c r="Z1023" s="54"/>
      <c r="AA1023" s="54"/>
    </row>
    <row r="1024" spans="3:27" ht="12.75">
      <c r="C1024" s="54"/>
      <c r="D1024" s="54"/>
      <c r="E1024" s="54"/>
      <c r="J1024" s="54"/>
      <c r="K1024" s="54"/>
      <c r="S1024" s="54"/>
      <c r="T1024" s="54"/>
      <c r="U1024" s="54"/>
      <c r="V1024" s="54"/>
      <c r="W1024" s="54"/>
      <c r="X1024" s="54"/>
      <c r="Y1024" s="54"/>
      <c r="Z1024" s="54"/>
      <c r="AA1024" s="54"/>
    </row>
    <row r="1025" spans="3:27" ht="12.75">
      <c r="C1025" s="54"/>
      <c r="D1025" s="54"/>
      <c r="E1025" s="54"/>
      <c r="J1025" s="54"/>
      <c r="K1025" s="54"/>
      <c r="S1025" s="54"/>
      <c r="T1025" s="54"/>
      <c r="U1025" s="54"/>
      <c r="V1025" s="54"/>
      <c r="W1025" s="54"/>
      <c r="X1025" s="54"/>
      <c r="Y1025" s="54"/>
      <c r="Z1025" s="54"/>
      <c r="AA1025" s="54"/>
    </row>
    <row r="1026" spans="3:27" ht="12.75">
      <c r="C1026" s="54"/>
      <c r="D1026" s="54"/>
      <c r="E1026" s="54"/>
      <c r="J1026" s="54"/>
      <c r="K1026" s="54"/>
      <c r="S1026" s="54"/>
      <c r="T1026" s="54"/>
      <c r="U1026" s="54"/>
      <c r="V1026" s="54"/>
      <c r="W1026" s="54"/>
      <c r="X1026" s="54"/>
      <c r="Y1026" s="54"/>
      <c r="Z1026" s="54"/>
      <c r="AA1026" s="54"/>
    </row>
    <row r="1027" spans="3:27" ht="12.75">
      <c r="C1027" s="54"/>
      <c r="D1027" s="54"/>
      <c r="E1027" s="54"/>
      <c r="J1027" s="54"/>
      <c r="K1027" s="54"/>
      <c r="S1027" s="54"/>
      <c r="T1027" s="54"/>
      <c r="U1027" s="54"/>
      <c r="V1027" s="54"/>
      <c r="W1027" s="54"/>
      <c r="X1027" s="54"/>
      <c r="Y1027" s="54"/>
      <c r="Z1027" s="54"/>
      <c r="AA1027" s="54"/>
    </row>
    <row r="1028" spans="3:27" ht="12.75">
      <c r="C1028" s="54"/>
      <c r="D1028" s="54"/>
      <c r="E1028" s="54"/>
      <c r="J1028" s="54"/>
      <c r="K1028" s="54"/>
      <c r="S1028" s="54"/>
      <c r="T1028" s="54"/>
      <c r="U1028" s="54"/>
      <c r="V1028" s="54"/>
      <c r="W1028" s="54"/>
      <c r="X1028" s="54"/>
      <c r="Y1028" s="54"/>
      <c r="Z1028" s="54"/>
      <c r="AA1028" s="54"/>
    </row>
    <row r="1029" spans="3:27" ht="12.75">
      <c r="C1029" s="54"/>
      <c r="D1029" s="54"/>
      <c r="E1029" s="54"/>
      <c r="J1029" s="54"/>
      <c r="K1029" s="54"/>
      <c r="S1029" s="54"/>
      <c r="T1029" s="54"/>
      <c r="U1029" s="54"/>
      <c r="V1029" s="54"/>
      <c r="W1029" s="54"/>
      <c r="X1029" s="54"/>
      <c r="Y1029" s="54"/>
      <c r="Z1029" s="54"/>
      <c r="AA1029" s="54"/>
    </row>
    <row r="1030" spans="3:27" ht="12.75">
      <c r="C1030" s="54"/>
      <c r="D1030" s="54"/>
      <c r="E1030" s="54"/>
      <c r="J1030" s="54"/>
      <c r="K1030" s="54"/>
      <c r="S1030" s="54"/>
      <c r="T1030" s="54"/>
      <c r="U1030" s="54"/>
      <c r="V1030" s="54"/>
      <c r="W1030" s="54"/>
      <c r="X1030" s="54"/>
      <c r="Y1030" s="54"/>
      <c r="Z1030" s="54"/>
      <c r="AA1030" s="54"/>
    </row>
    <row r="1031" spans="3:27" ht="12.75">
      <c r="C1031" s="54"/>
      <c r="D1031" s="54"/>
      <c r="E1031" s="54"/>
      <c r="J1031" s="54"/>
      <c r="K1031" s="54"/>
      <c r="S1031" s="54"/>
      <c r="T1031" s="54"/>
      <c r="U1031" s="54"/>
      <c r="V1031" s="54"/>
      <c r="W1031" s="54"/>
      <c r="X1031" s="54"/>
      <c r="Y1031" s="54"/>
      <c r="Z1031" s="54"/>
      <c r="AA1031" s="54"/>
    </row>
    <row r="1032" spans="3:27" ht="12.75">
      <c r="C1032" s="54"/>
      <c r="D1032" s="54"/>
      <c r="E1032" s="54"/>
      <c r="J1032" s="54"/>
      <c r="K1032" s="54"/>
      <c r="S1032" s="54"/>
      <c r="T1032" s="54"/>
      <c r="U1032" s="54"/>
      <c r="V1032" s="54"/>
      <c r="W1032" s="54"/>
      <c r="X1032" s="54"/>
      <c r="Y1032" s="54"/>
      <c r="Z1032" s="54"/>
      <c r="AA1032" s="54"/>
    </row>
    <row r="1033" spans="3:27" ht="12.75">
      <c r="C1033" s="54"/>
      <c r="D1033" s="54"/>
      <c r="E1033" s="54"/>
      <c r="J1033" s="54"/>
      <c r="K1033" s="54"/>
      <c r="S1033" s="54"/>
      <c r="T1033" s="54"/>
      <c r="U1033" s="54"/>
      <c r="V1033" s="54"/>
      <c r="W1033" s="54"/>
      <c r="X1033" s="54"/>
      <c r="Y1033" s="54"/>
      <c r="Z1033" s="54"/>
      <c r="AA1033" s="54"/>
    </row>
    <row r="1034" spans="3:27" ht="12.75">
      <c r="C1034" s="54"/>
      <c r="D1034" s="54"/>
      <c r="E1034" s="54"/>
      <c r="J1034" s="54"/>
      <c r="K1034" s="54"/>
      <c r="S1034" s="54"/>
      <c r="T1034" s="54"/>
      <c r="U1034" s="54"/>
      <c r="V1034" s="54"/>
      <c r="W1034" s="54"/>
      <c r="X1034" s="54"/>
      <c r="Y1034" s="54"/>
      <c r="Z1034" s="54"/>
      <c r="AA1034" s="54"/>
    </row>
    <row r="1035" spans="3:27" ht="12.75">
      <c r="C1035" s="54"/>
      <c r="D1035" s="54"/>
      <c r="E1035" s="54"/>
      <c r="J1035" s="54"/>
      <c r="K1035" s="54"/>
      <c r="S1035" s="54"/>
      <c r="T1035" s="54"/>
      <c r="U1035" s="54"/>
      <c r="V1035" s="54"/>
      <c r="W1035" s="54"/>
      <c r="X1035" s="54"/>
      <c r="Y1035" s="54"/>
      <c r="Z1035" s="54"/>
      <c r="AA1035" s="54"/>
    </row>
    <row r="1036" spans="3:27" ht="12.75">
      <c r="C1036" s="54"/>
      <c r="D1036" s="54"/>
      <c r="E1036" s="54"/>
      <c r="J1036" s="54"/>
      <c r="K1036" s="54"/>
      <c r="S1036" s="54"/>
      <c r="T1036" s="54"/>
      <c r="U1036" s="54"/>
      <c r="V1036" s="54"/>
      <c r="W1036" s="54"/>
      <c r="X1036" s="54"/>
      <c r="Y1036" s="54"/>
      <c r="Z1036" s="54"/>
      <c r="AA1036" s="54"/>
    </row>
    <row r="1037" spans="3:27" ht="12.75">
      <c r="C1037" s="54"/>
      <c r="D1037" s="54"/>
      <c r="E1037" s="54"/>
      <c r="J1037" s="54"/>
      <c r="K1037" s="54"/>
      <c r="S1037" s="54"/>
      <c r="T1037" s="54"/>
      <c r="U1037" s="54"/>
      <c r="V1037" s="54"/>
      <c r="W1037" s="54"/>
      <c r="X1037" s="54"/>
      <c r="Y1037" s="54"/>
      <c r="Z1037" s="54"/>
      <c r="AA1037" s="54"/>
    </row>
    <row r="1038" spans="3:27" ht="12.75">
      <c r="C1038" s="54"/>
      <c r="D1038" s="54"/>
      <c r="E1038" s="54"/>
      <c r="J1038" s="54"/>
      <c r="K1038" s="54"/>
      <c r="S1038" s="54"/>
      <c r="T1038" s="54"/>
      <c r="U1038" s="54"/>
      <c r="V1038" s="54"/>
      <c r="W1038" s="54"/>
      <c r="X1038" s="54"/>
      <c r="Y1038" s="54"/>
      <c r="Z1038" s="54"/>
      <c r="AA1038" s="54"/>
    </row>
    <row r="1039" spans="3:27" ht="12.75">
      <c r="C1039" s="54"/>
      <c r="D1039" s="54"/>
      <c r="E1039" s="54"/>
      <c r="J1039" s="54"/>
      <c r="K1039" s="54"/>
      <c r="S1039" s="54"/>
      <c r="T1039" s="54"/>
      <c r="U1039" s="54"/>
      <c r="V1039" s="54"/>
      <c r="W1039" s="54"/>
      <c r="X1039" s="54"/>
      <c r="Y1039" s="54"/>
      <c r="Z1039" s="54"/>
      <c r="AA1039" s="54"/>
    </row>
    <row r="1040" spans="3:27" ht="12.75">
      <c r="C1040" s="54"/>
      <c r="D1040" s="54"/>
      <c r="E1040" s="54"/>
      <c r="J1040" s="54"/>
      <c r="K1040" s="54"/>
      <c r="S1040" s="54"/>
      <c r="T1040" s="54"/>
      <c r="U1040" s="54"/>
      <c r="V1040" s="54"/>
      <c r="W1040" s="54"/>
      <c r="X1040" s="54"/>
      <c r="Y1040" s="54"/>
      <c r="Z1040" s="54"/>
      <c r="AA1040" s="54"/>
    </row>
    <row r="1041" spans="3:27" ht="12.75">
      <c r="C1041" s="54"/>
      <c r="D1041" s="54"/>
      <c r="E1041" s="54"/>
      <c r="J1041" s="54"/>
      <c r="K1041" s="54"/>
      <c r="S1041" s="54"/>
      <c r="T1041" s="54"/>
      <c r="U1041" s="54"/>
      <c r="V1041" s="54"/>
      <c r="W1041" s="54"/>
      <c r="X1041" s="54"/>
      <c r="Y1041" s="54"/>
      <c r="Z1041" s="54"/>
      <c r="AA1041" s="54"/>
    </row>
    <row r="1042" spans="3:27" ht="12.75">
      <c r="C1042" s="54"/>
      <c r="D1042" s="54"/>
      <c r="E1042" s="54"/>
      <c r="J1042" s="54"/>
      <c r="K1042" s="54"/>
      <c r="S1042" s="54"/>
      <c r="T1042" s="54"/>
      <c r="U1042" s="54"/>
      <c r="V1042" s="54"/>
      <c r="W1042" s="54"/>
      <c r="X1042" s="54"/>
      <c r="Y1042" s="54"/>
      <c r="Z1042" s="54"/>
      <c r="AA1042" s="54"/>
    </row>
    <row r="1043" spans="3:27" ht="12.75">
      <c r="C1043" s="54"/>
      <c r="D1043" s="54"/>
      <c r="E1043" s="54"/>
      <c r="J1043" s="54"/>
      <c r="K1043" s="54"/>
      <c r="S1043" s="54"/>
      <c r="T1043" s="54"/>
      <c r="U1043" s="54"/>
      <c r="V1043" s="54"/>
      <c r="W1043" s="54"/>
      <c r="X1043" s="54"/>
      <c r="Y1043" s="54"/>
      <c r="Z1043" s="54"/>
      <c r="AA1043" s="54"/>
    </row>
    <row r="1044" spans="3:27" ht="12.75">
      <c r="C1044" s="54"/>
      <c r="D1044" s="54"/>
      <c r="E1044" s="54"/>
      <c r="J1044" s="54"/>
      <c r="K1044" s="54"/>
      <c r="S1044" s="54"/>
      <c r="T1044" s="54"/>
      <c r="U1044" s="54"/>
      <c r="V1044" s="54"/>
      <c r="W1044" s="54"/>
      <c r="X1044" s="54"/>
      <c r="Y1044" s="54"/>
      <c r="Z1044" s="54"/>
      <c r="AA1044" s="54"/>
    </row>
  </sheetData>
  <mergeCells count="25">
    <mergeCell ref="C55:C64"/>
    <mergeCell ref="C25:C38"/>
    <mergeCell ref="G143:G145"/>
    <mergeCell ref="C11:C16"/>
    <mergeCell ref="Y10:Z10"/>
    <mergeCell ref="W10:X10"/>
    <mergeCell ref="R10:U10"/>
    <mergeCell ref="I10:K10"/>
    <mergeCell ref="C72:C76"/>
    <mergeCell ref="C167:C169"/>
    <mergeCell ref="L10:Q10"/>
    <mergeCell ref="C105:C108"/>
    <mergeCell ref="C127:C128"/>
    <mergeCell ref="C17:C18"/>
    <mergeCell ref="C125:C126"/>
    <mergeCell ref="C19:C24"/>
    <mergeCell ref="C66:C70"/>
    <mergeCell ref="C8:C10"/>
    <mergeCell ref="D8:D10"/>
    <mergeCell ref="F8:F10"/>
    <mergeCell ref="C39:C54"/>
    <mergeCell ref="C164:C166"/>
    <mergeCell ref="G8:G10"/>
    <mergeCell ref="H8:H10"/>
    <mergeCell ref="C101:C104"/>
  </mergeCells>
  <phoneticPr fontId="88" type="noConversion"/>
  <pageMargins left="0.75" right="0.75" top="1" bottom="1" header="0.5" footer="0.5"/>
  <pageSetup paperSize="8" scale="43" orientation="portrait"/>
  <headerFooter alignWithMargins="0"/>
  <drawing r:id="rId1"/>
  <legacy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sheetPr enableFormatConditionsCalculation="0">
    <tabColor indexed="11"/>
  </sheetPr>
  <dimension ref="B1:H46"/>
  <sheetViews>
    <sheetView zoomScale="90" zoomScaleNormal="90" zoomScalePageLayoutView="90" workbookViewId="0">
      <selection activeCell="D24" sqref="D24"/>
    </sheetView>
  </sheetViews>
  <sheetFormatPr defaultColWidth="9.125" defaultRowHeight="13.5"/>
  <cols>
    <col min="1" max="2" width="2.375" style="1" customWidth="1"/>
    <col min="3" max="3" width="14.375" style="1" bestFit="1" customWidth="1"/>
    <col min="4" max="4" width="41.75" style="1" bestFit="1" customWidth="1"/>
    <col min="5" max="5" width="4.625" style="92" bestFit="1" customWidth="1"/>
    <col min="6" max="6" width="7.75" style="92" bestFit="1" customWidth="1"/>
    <col min="7" max="7" width="72.375" style="1" customWidth="1"/>
    <col min="8" max="8" width="5.75" style="1" customWidth="1"/>
    <col min="9" max="9" width="15.375" style="1" bestFit="1" customWidth="1"/>
    <col min="10" max="10" width="47" style="1" bestFit="1" customWidth="1"/>
    <col min="11" max="16384" width="9.125" style="1"/>
  </cols>
  <sheetData>
    <row r="1" spans="2:8" ht="14.25" thickBot="1"/>
    <row r="2" spans="2:8" ht="15" thickTop="1" thickBot="1">
      <c r="B2" s="31"/>
      <c r="C2" s="32"/>
      <c r="D2" s="32"/>
      <c r="E2" s="109"/>
      <c r="F2" s="109"/>
      <c r="G2" s="32"/>
      <c r="H2" s="33"/>
    </row>
    <row r="3" spans="2:8" ht="28.5" thickBot="1">
      <c r="B3" s="34"/>
      <c r="C3" s="455" t="s">
        <v>16</v>
      </c>
      <c r="D3" s="456"/>
      <c r="E3" s="457"/>
      <c r="F3" s="457"/>
      <c r="G3" s="458"/>
      <c r="H3" s="35"/>
    </row>
    <row r="4" spans="2:8" ht="57" customHeight="1" thickBot="1">
      <c r="B4" s="34"/>
      <c r="C4" s="6"/>
      <c r="D4" s="53"/>
      <c r="E4" s="189"/>
      <c r="F4" s="94"/>
      <c r="G4" s="6"/>
      <c r="H4" s="35"/>
    </row>
    <row r="5" spans="2:8" ht="31.5" customHeight="1" thickBot="1">
      <c r="B5" s="34"/>
      <c r="C5" s="202" t="s">
        <v>15</v>
      </c>
      <c r="D5" s="202" t="s">
        <v>45</v>
      </c>
      <c r="E5" s="211" t="s">
        <v>148</v>
      </c>
      <c r="F5" s="202" t="s">
        <v>32</v>
      </c>
      <c r="G5" s="185" t="s">
        <v>4</v>
      </c>
      <c r="H5" s="35"/>
    </row>
    <row r="6" spans="2:8" ht="14.25">
      <c r="B6" s="34"/>
      <c r="C6" s="207">
        <v>39014147002</v>
      </c>
      <c r="D6" s="198" t="s">
        <v>123</v>
      </c>
      <c r="E6" s="210" t="s">
        <v>30</v>
      </c>
      <c r="F6" s="187">
        <v>0.2</v>
      </c>
      <c r="G6" s="193" t="s">
        <v>122</v>
      </c>
      <c r="H6" s="35"/>
    </row>
    <row r="7" spans="2:8" ht="14.25">
      <c r="B7" s="34"/>
      <c r="C7" s="208" t="s">
        <v>124</v>
      </c>
      <c r="D7" s="170" t="s">
        <v>126</v>
      </c>
      <c r="E7" s="186" t="s">
        <v>30</v>
      </c>
      <c r="F7" s="143">
        <v>0.22</v>
      </c>
      <c r="G7" s="194" t="s">
        <v>125</v>
      </c>
      <c r="H7" s="35"/>
    </row>
    <row r="8" spans="2:8" ht="14.25">
      <c r="B8" s="34"/>
      <c r="C8" s="208" t="s">
        <v>131</v>
      </c>
      <c r="D8" s="170" t="str">
        <f>"J500"</f>
        <v>J500</v>
      </c>
      <c r="E8" s="186" t="s">
        <v>30</v>
      </c>
      <c r="F8" s="143">
        <v>0.2</v>
      </c>
      <c r="G8" s="194" t="str">
        <f>"CONN,USB,MIDMOUNT"</f>
        <v>CONN,USB,MIDMOUNT</v>
      </c>
      <c r="H8" s="35"/>
    </row>
    <row r="9" spans="2:8" ht="14.25">
      <c r="B9" s="34"/>
      <c r="C9" s="208" t="s">
        <v>132</v>
      </c>
      <c r="D9" s="170" t="str">
        <f>"J800"</f>
        <v>J800</v>
      </c>
      <c r="E9" s="186" t="s">
        <v>30</v>
      </c>
      <c r="F9" s="143">
        <v>0.05</v>
      </c>
      <c r="G9" s="194" t="str">
        <f>"CONN,50 PIN RCPT"</f>
        <v>CONN,50 PIN RCPT</v>
      </c>
      <c r="H9" s="35"/>
    </row>
    <row r="10" spans="2:8" ht="14.25">
      <c r="B10" s="34"/>
      <c r="C10" s="208" t="s">
        <v>133</v>
      </c>
      <c r="D10" s="170" t="str">
        <f>"J4600"</f>
        <v>J4600</v>
      </c>
      <c r="E10" s="186" t="s">
        <v>30</v>
      </c>
      <c r="F10" s="143">
        <v>0.05</v>
      </c>
      <c r="G10" s="194" t="s">
        <v>149</v>
      </c>
      <c r="H10" s="35"/>
    </row>
    <row r="11" spans="2:8" ht="14.25">
      <c r="B11" s="34"/>
      <c r="C11" s="208" t="s">
        <v>134</v>
      </c>
      <c r="D11" s="170" t="str">
        <f>"J020"</f>
        <v>J020</v>
      </c>
      <c r="E11" s="186" t="s">
        <v>30</v>
      </c>
      <c r="F11" s="143">
        <v>0.05</v>
      </c>
      <c r="G11" s="194" t="str">
        <f>"RF CONN,COAX,RCPT,L6"</f>
        <v>RF CONN,COAX,RCPT,L6</v>
      </c>
      <c r="H11" s="35"/>
    </row>
    <row r="12" spans="2:8" ht="14.25">
      <c r="B12" s="34"/>
      <c r="C12" s="208" t="s">
        <v>135</v>
      </c>
      <c r="D12" s="170" t="str">
        <f>"J5300"</f>
        <v>J5300</v>
      </c>
      <c r="E12" s="186" t="s">
        <v>30</v>
      </c>
      <c r="F12" s="143">
        <v>0.05</v>
      </c>
      <c r="G12" s="194" t="str">
        <f>"CONN ZIF,RCPT,55 PIN 0.9MM HT 0.6PITCH,DUAL CONT"</f>
        <v>CONN ZIF,RCPT,55 PIN 0.9MM HT 0.6PITCH,DUAL CONT</v>
      </c>
      <c r="H12" s="35"/>
    </row>
    <row r="13" spans="2:8" ht="14.25">
      <c r="B13" s="34"/>
      <c r="C13" s="208" t="s">
        <v>136</v>
      </c>
      <c r="D13" s="170" t="str">
        <f>"J5500"</f>
        <v>J5500</v>
      </c>
      <c r="E13" s="186" t="s">
        <v>30</v>
      </c>
      <c r="F13" s="143">
        <v>0.05</v>
      </c>
      <c r="G13" s="194" t="str">
        <f>"CONN ZIF,RCPT,39CONT,GLD,0.30MM FPC, BOTTOMCONTACT, 0.9MM HT"</f>
        <v>CONN ZIF,RCPT,39CONT,GLD,0.30MM FPC, BOTTOMCONTACT, 0.9MM HT</v>
      </c>
      <c r="H13" s="35"/>
    </row>
    <row r="14" spans="2:8" ht="14.25">
      <c r="B14" s="34"/>
      <c r="C14" s="208" t="s">
        <v>137</v>
      </c>
      <c r="D14" s="170" t="str">
        <f>"J010,J055,J100,J120,J170,J180"</f>
        <v>J010,J055,J100,J120,J170,J180</v>
      </c>
      <c r="E14" s="186" t="s">
        <v>52</v>
      </c>
      <c r="F14" s="143">
        <v>0.15</v>
      </c>
      <c r="G14" s="194" t="str">
        <f>"RF CONN,COAX,RCPT,SMT,2-WAY RF SW"</f>
        <v>RF CONN,COAX,RCPT,SMT,2-WAY RF SW</v>
      </c>
      <c r="H14" s="35"/>
    </row>
    <row r="15" spans="2:8" ht="14.25">
      <c r="B15" s="34"/>
      <c r="C15" s="208" t="s">
        <v>138</v>
      </c>
      <c r="D15" s="170" t="str">
        <f>"J6500"</f>
        <v>J6500</v>
      </c>
      <c r="E15" s="186" t="s">
        <v>30</v>
      </c>
      <c r="F15" s="143">
        <v>0.05</v>
      </c>
      <c r="G15" s="194" t="str">
        <f>"CONN ZIF,0.6 MM,7 PIN"</f>
        <v>CONN ZIF,0.6 MM,7 PIN</v>
      </c>
      <c r="H15" s="35"/>
    </row>
    <row r="16" spans="2:8" ht="14.25">
      <c r="B16" s="34"/>
      <c r="C16" s="208" t="s">
        <v>139</v>
      </c>
      <c r="D16" s="170" t="str">
        <f>"J510,J850"</f>
        <v>J510,J850</v>
      </c>
      <c r="E16" s="186" t="s">
        <v>51</v>
      </c>
      <c r="F16" s="143">
        <v>0.1</v>
      </c>
      <c r="G16" s="194" t="str">
        <f>"CONN,RCPT,BOARD-TO-BOARD, 0.40 MM PITCH, 0.75 MM MATED HEIGHT, W"</f>
        <v>CONN,RCPT,BOARD-TO-BOARD, 0.40 MM PITCH, 0.75 MM MATED HEIGHT, W</v>
      </c>
      <c r="H16" s="35"/>
    </row>
    <row r="17" spans="2:8" ht="14.25">
      <c r="B17" s="34"/>
      <c r="C17" s="208">
        <v>28009257003</v>
      </c>
      <c r="D17" s="170" t="str">
        <f>"J5400"</f>
        <v>J5400</v>
      </c>
      <c r="E17" s="186" t="s">
        <v>30</v>
      </c>
      <c r="F17" s="143">
        <v>0.05</v>
      </c>
      <c r="G17" s="194" t="str">
        <f>"CONN,13 PIN, .25MM PITCH, 1MM"</f>
        <v>CONN,13 PIN, .25MM PITCH, 1MM</v>
      </c>
      <c r="H17" s="35"/>
    </row>
    <row r="18" spans="2:8" ht="14.25">
      <c r="B18" s="34"/>
      <c r="C18" s="208">
        <v>39014098001</v>
      </c>
      <c r="D18" s="170" t="s">
        <v>145</v>
      </c>
      <c r="E18" s="209">
        <v>3</v>
      </c>
      <c r="F18" s="143">
        <v>0.15</v>
      </c>
      <c r="G18" s="194" t="s">
        <v>144</v>
      </c>
      <c r="H18" s="35"/>
    </row>
    <row r="19" spans="2:8" ht="14.25">
      <c r="B19" s="34"/>
      <c r="C19" s="208">
        <v>39014098002</v>
      </c>
      <c r="D19" s="170" t="s">
        <v>147</v>
      </c>
      <c r="E19" s="209">
        <v>8</v>
      </c>
      <c r="F19" s="143">
        <v>0.2</v>
      </c>
      <c r="G19" s="194" t="s">
        <v>146</v>
      </c>
      <c r="H19" s="35"/>
    </row>
    <row r="20" spans="2:8" ht="14.25">
      <c r="B20" s="34"/>
      <c r="C20" s="208">
        <v>39014190001</v>
      </c>
      <c r="D20" s="170" t="s">
        <v>141</v>
      </c>
      <c r="E20" s="186" t="s">
        <v>51</v>
      </c>
      <c r="F20" s="143">
        <v>0.1</v>
      </c>
      <c r="G20" s="194" t="s">
        <v>140</v>
      </c>
      <c r="H20" s="35"/>
    </row>
    <row r="21" spans="2:8" ht="14.25">
      <c r="B21" s="34"/>
      <c r="C21" s="208">
        <v>42014178001</v>
      </c>
      <c r="D21" s="170" t="s">
        <v>143</v>
      </c>
      <c r="E21" s="186" t="s">
        <v>30</v>
      </c>
      <c r="F21" s="143">
        <v>0.05</v>
      </c>
      <c r="G21" s="194" t="s">
        <v>142</v>
      </c>
      <c r="H21" s="35"/>
    </row>
    <row r="22" spans="2:8" ht="14.25">
      <c r="B22" s="34"/>
      <c r="C22" s="208">
        <v>50014018021</v>
      </c>
      <c r="D22" s="170" t="str">
        <f>"MK4500,MK4520,MK4530,MK4540"</f>
        <v>MK4500,MK4520,MK4530,MK4540</v>
      </c>
      <c r="E22" s="209">
        <v>4</v>
      </c>
      <c r="F22" s="143">
        <v>0.04</v>
      </c>
      <c r="G22" s="194" t="str">
        <f>"MIC,OMDIR,COMB PRT NUMBER: WOLFSON 50014018009 AND AAC 500140180"</f>
        <v>MIC,OMDIR,COMB PRT NUMBER: WOLFSON 50014018009 AND AAC 500140180</v>
      </c>
      <c r="H22" s="35"/>
    </row>
    <row r="23" spans="2:8" ht="14.25">
      <c r="B23" s="34"/>
      <c r="C23" s="283" t="s">
        <v>353</v>
      </c>
      <c r="D23" s="170" t="s">
        <v>359</v>
      </c>
      <c r="E23" s="279">
        <v>1</v>
      </c>
      <c r="F23" s="285">
        <v>0.01</v>
      </c>
      <c r="G23" s="298" t="s">
        <v>356</v>
      </c>
      <c r="H23" s="35"/>
    </row>
    <row r="24" spans="2:8" ht="14.25">
      <c r="B24" s="34"/>
      <c r="C24" s="283" t="s">
        <v>354</v>
      </c>
      <c r="D24" s="170" t="s">
        <v>360</v>
      </c>
      <c r="E24" s="279">
        <v>1</v>
      </c>
      <c r="F24" s="285">
        <v>0.01</v>
      </c>
      <c r="G24" s="298" t="s">
        <v>357</v>
      </c>
      <c r="H24" s="35"/>
    </row>
    <row r="25" spans="2:8" ht="14.25">
      <c r="B25" s="34"/>
      <c r="C25" s="283" t="s">
        <v>355</v>
      </c>
      <c r="D25" s="170" t="s">
        <v>361</v>
      </c>
      <c r="E25" s="279">
        <v>1</v>
      </c>
      <c r="F25" s="285">
        <v>0.01</v>
      </c>
      <c r="G25" s="298" t="s">
        <v>358</v>
      </c>
      <c r="H25" s="35"/>
    </row>
    <row r="26" spans="2:8" ht="14.25">
      <c r="B26" s="34"/>
      <c r="C26" s="283" t="s">
        <v>551</v>
      </c>
      <c r="D26" s="170" t="s">
        <v>546</v>
      </c>
      <c r="E26" s="279">
        <v>1</v>
      </c>
      <c r="F26" s="285">
        <v>0.01</v>
      </c>
      <c r="G26" s="298" t="s">
        <v>545</v>
      </c>
      <c r="H26" s="35"/>
    </row>
    <row r="27" spans="2:8" ht="14.25">
      <c r="B27" s="34"/>
      <c r="C27" s="208">
        <v>48014187001</v>
      </c>
      <c r="D27" s="366" t="s">
        <v>598</v>
      </c>
      <c r="E27" s="367">
        <v>1</v>
      </c>
      <c r="F27" s="368">
        <v>1.4999999999999999E-2</v>
      </c>
      <c r="G27" s="369" t="s">
        <v>597</v>
      </c>
      <c r="H27" s="35"/>
    </row>
    <row r="28" spans="2:8" ht="14.25">
      <c r="B28" s="34"/>
      <c r="C28" s="197"/>
      <c r="E28" s="195"/>
      <c r="F28" s="201"/>
      <c r="G28" s="188"/>
      <c r="H28" s="35"/>
    </row>
    <row r="29" spans="2:8" ht="14.25">
      <c r="B29" s="34"/>
      <c r="C29" s="197"/>
      <c r="D29" s="191"/>
      <c r="E29" s="195"/>
      <c r="F29" s="201"/>
      <c r="G29" s="188"/>
      <c r="H29" s="35"/>
    </row>
    <row r="30" spans="2:8" ht="15" thickBot="1">
      <c r="B30" s="34"/>
      <c r="C30" s="192"/>
      <c r="D30" s="196"/>
      <c r="E30" s="36"/>
      <c r="F30" s="36"/>
      <c r="G30" s="190"/>
      <c r="H30" s="35"/>
    </row>
    <row r="31" spans="2:8" ht="22.5" customHeight="1" thickBot="1">
      <c r="B31" s="34"/>
      <c r="C31" s="184"/>
      <c r="D31" s="184"/>
      <c r="E31" s="200"/>
      <c r="F31" s="200"/>
      <c r="G31" s="199"/>
      <c r="H31" s="35"/>
    </row>
    <row r="32" spans="2:8" ht="16.5" thickBot="1">
      <c r="B32" s="34"/>
      <c r="C32" s="459" t="s">
        <v>17</v>
      </c>
      <c r="D32" s="460"/>
      <c r="E32" s="460"/>
      <c r="F32" s="460"/>
      <c r="G32" s="461"/>
      <c r="H32" s="35"/>
    </row>
    <row r="33" spans="2:8" ht="15">
      <c r="B33" s="34"/>
      <c r="C33" s="37"/>
      <c r="D33" s="149"/>
      <c r="E33" s="38"/>
      <c r="F33" s="38"/>
      <c r="G33" s="233"/>
      <c r="H33" s="35"/>
    </row>
    <row r="34" spans="2:8" ht="15">
      <c r="B34" s="34"/>
      <c r="C34" s="39"/>
      <c r="D34" s="150"/>
      <c r="E34" s="40"/>
      <c r="F34" s="40"/>
      <c r="G34" s="234"/>
      <c r="H34" s="35"/>
    </row>
    <row r="35" spans="2:8" ht="15">
      <c r="B35" s="34"/>
      <c r="C35" s="39"/>
      <c r="D35" s="150"/>
      <c r="E35" s="40"/>
      <c r="F35" s="40"/>
      <c r="G35" s="234"/>
      <c r="H35" s="35"/>
    </row>
    <row r="36" spans="2:8" ht="15">
      <c r="B36" s="34"/>
      <c r="C36" s="39"/>
      <c r="D36" s="150"/>
      <c r="E36" s="40"/>
      <c r="F36" s="40"/>
      <c r="G36" s="234"/>
      <c r="H36" s="35"/>
    </row>
    <row r="37" spans="2:8" ht="15">
      <c r="B37" s="34"/>
      <c r="C37" s="39"/>
      <c r="D37" s="150"/>
      <c r="E37" s="40"/>
      <c r="F37" s="40"/>
      <c r="G37" s="234"/>
      <c r="H37" s="35"/>
    </row>
    <row r="38" spans="2:8" ht="15">
      <c r="B38" s="34"/>
      <c r="C38" s="39"/>
      <c r="D38" s="150"/>
      <c r="E38" s="40"/>
      <c r="F38" s="40"/>
      <c r="G38" s="234"/>
      <c r="H38" s="35"/>
    </row>
    <row r="39" spans="2:8" ht="15">
      <c r="B39" s="34"/>
      <c r="C39" s="39"/>
      <c r="D39" s="150"/>
      <c r="E39" s="40"/>
      <c r="F39" s="40"/>
      <c r="G39" s="234"/>
      <c r="H39" s="35"/>
    </row>
    <row r="40" spans="2:8" ht="15">
      <c r="B40" s="34"/>
      <c r="C40" s="39"/>
      <c r="D40" s="150"/>
      <c r="E40" s="40"/>
      <c r="F40" s="40"/>
      <c r="G40" s="234"/>
      <c r="H40" s="35"/>
    </row>
    <row r="41" spans="2:8" ht="15">
      <c r="B41" s="34"/>
      <c r="C41" s="39"/>
      <c r="D41" s="150"/>
      <c r="E41" s="40"/>
      <c r="F41" s="40"/>
      <c r="G41" s="234"/>
      <c r="H41" s="35"/>
    </row>
    <row r="42" spans="2:8" ht="15.75" thickBot="1">
      <c r="B42" s="34"/>
      <c r="C42" s="41"/>
      <c r="D42" s="151"/>
      <c r="E42" s="42"/>
      <c r="F42" s="42"/>
      <c r="G42" s="235"/>
      <c r="H42" s="35"/>
    </row>
    <row r="43" spans="2:8" ht="15.75" thickBot="1">
      <c r="B43" s="34"/>
      <c r="C43" s="43"/>
      <c r="D43" s="43"/>
      <c r="E43" s="44"/>
      <c r="F43" s="44"/>
      <c r="G43" s="45"/>
      <c r="H43" s="35"/>
    </row>
    <row r="44" spans="2:8" ht="27.75" customHeight="1" thickBot="1">
      <c r="B44" s="34"/>
      <c r="C44" s="43"/>
      <c r="D44" s="43"/>
      <c r="E44" s="111"/>
      <c r="F44" s="111"/>
      <c r="G44" s="46" t="s">
        <v>18</v>
      </c>
      <c r="H44" s="35"/>
    </row>
    <row r="45" spans="2:8" ht="14.25" thickBot="1">
      <c r="B45" s="47"/>
      <c r="C45" s="48"/>
      <c r="D45" s="48"/>
      <c r="E45" s="110"/>
      <c r="F45" s="110"/>
      <c r="G45" s="48"/>
      <c r="H45" s="49"/>
    </row>
    <row r="46" spans="2:8" ht="14.25" thickTop="1"/>
  </sheetData>
  <mergeCells count="2">
    <mergeCell ref="C3:G3"/>
    <mergeCell ref="C32:G32"/>
  </mergeCells>
  <phoneticPr fontId="88" type="noConversion"/>
  <pageMargins left="0.75" right="0.75" top="1" bottom="1" header="0.5" footer="0.5"/>
  <pageSetup paperSize="9" scale="48" orientation="portrait"/>
  <headerFooter alignWithMargins="0"/>
  <colBreaks count="1" manualBreakCount="1">
    <brk id="7" max="65" man="1"/>
  </colBreaks>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sheetPr enableFormatConditionsCalculation="0">
    <tabColor indexed="39"/>
  </sheetPr>
  <dimension ref="B1:N26"/>
  <sheetViews>
    <sheetView zoomScale="90" zoomScaleNormal="90" zoomScalePageLayoutView="90" workbookViewId="0">
      <selection activeCell="C12" sqref="C12:F12"/>
    </sheetView>
  </sheetViews>
  <sheetFormatPr defaultColWidth="9.125" defaultRowHeight="13.5"/>
  <cols>
    <col min="1" max="2" width="2.375" style="1" customWidth="1"/>
    <col min="3" max="3" width="54.875" style="1" bestFit="1" customWidth="1"/>
    <col min="4" max="4" width="9.125" style="1"/>
    <col min="5" max="5" width="27.375" style="1" customWidth="1"/>
    <col min="6" max="6" width="19.625" style="1" customWidth="1"/>
    <col min="7" max="7" width="20.125" style="92" customWidth="1"/>
    <col min="8" max="16384" width="9.125" style="1"/>
  </cols>
  <sheetData>
    <row r="1" spans="2:14" ht="14.25" thickBot="1"/>
    <row r="2" spans="2:14" ht="14.25" thickTop="1">
      <c r="B2" s="18"/>
      <c r="C2" s="19"/>
      <c r="D2" s="19"/>
      <c r="E2" s="19"/>
      <c r="F2" s="19"/>
      <c r="G2" s="93"/>
      <c r="H2" s="19"/>
      <c r="I2" s="19"/>
      <c r="J2" s="19"/>
      <c r="K2" s="19"/>
      <c r="L2" s="19"/>
      <c r="M2" s="19"/>
      <c r="N2" s="50"/>
    </row>
    <row r="3" spans="2:14" ht="30">
      <c r="B3" s="20"/>
      <c r="C3" s="51" t="s">
        <v>19</v>
      </c>
      <c r="D3" s="53"/>
      <c r="E3" s="53"/>
      <c r="F3" s="53"/>
      <c r="G3" s="94"/>
      <c r="H3" s="53"/>
      <c r="I3" s="53"/>
      <c r="J3" s="53"/>
      <c r="K3" s="53"/>
      <c r="L3" s="53"/>
      <c r="M3" s="53"/>
      <c r="N3" s="27"/>
    </row>
    <row r="4" spans="2:14" ht="29.25" customHeight="1">
      <c r="B4" s="20"/>
      <c r="C4" s="53"/>
      <c r="D4" s="53"/>
      <c r="E4" s="53"/>
      <c r="F4" s="53"/>
      <c r="G4" s="94"/>
      <c r="H4" s="53"/>
      <c r="I4" s="53"/>
      <c r="J4" s="53"/>
      <c r="K4" s="53"/>
      <c r="L4" s="53"/>
      <c r="M4" s="53"/>
      <c r="N4" s="27"/>
    </row>
    <row r="5" spans="2:14" ht="18">
      <c r="B5" s="20"/>
      <c r="C5" s="52" t="s">
        <v>25</v>
      </c>
      <c r="D5" s="53"/>
      <c r="E5" s="52" t="s">
        <v>26</v>
      </c>
      <c r="F5" s="52" t="s">
        <v>27</v>
      </c>
      <c r="G5" s="95" t="s">
        <v>29</v>
      </c>
      <c r="H5" s="53"/>
      <c r="I5" s="52" t="s">
        <v>28</v>
      </c>
      <c r="J5" s="53"/>
      <c r="K5" s="53"/>
      <c r="L5" s="53"/>
      <c r="M5" s="53"/>
      <c r="N5" s="27"/>
    </row>
    <row r="6" spans="2:14">
      <c r="B6" s="20"/>
      <c r="C6" s="91"/>
      <c r="D6" s="53"/>
      <c r="E6" s="91"/>
      <c r="F6" s="91"/>
      <c r="G6" s="96"/>
      <c r="H6" s="53"/>
      <c r="I6" s="53"/>
      <c r="J6" s="53"/>
      <c r="K6" s="53"/>
      <c r="L6" s="53"/>
      <c r="M6" s="53"/>
      <c r="N6" s="27"/>
    </row>
    <row r="7" spans="2:14" ht="18">
      <c r="B7" s="20"/>
      <c r="C7" s="52" t="s">
        <v>34</v>
      </c>
      <c r="D7" s="53"/>
      <c r="E7" s="53"/>
      <c r="H7" s="53"/>
      <c r="K7" s="53"/>
      <c r="L7" s="53"/>
      <c r="M7" s="53"/>
      <c r="N7" s="27"/>
    </row>
    <row r="8" spans="2:14">
      <c r="B8" s="20"/>
      <c r="C8" s="1" t="s">
        <v>318</v>
      </c>
      <c r="E8" s="107" t="s">
        <v>317</v>
      </c>
      <c r="F8" s="1" t="s">
        <v>319</v>
      </c>
      <c r="G8" s="94"/>
      <c r="H8" s="53"/>
      <c r="I8" s="53"/>
      <c r="J8" s="53"/>
      <c r="K8" s="53"/>
      <c r="L8" s="53"/>
      <c r="M8" s="53"/>
      <c r="N8" s="27"/>
    </row>
    <row r="9" spans="2:14">
      <c r="B9" s="20"/>
      <c r="C9" s="297" t="s">
        <v>320</v>
      </c>
      <c r="D9" s="280"/>
      <c r="E9" s="295" t="s">
        <v>322</v>
      </c>
      <c r="F9" s="295" t="s">
        <v>321</v>
      </c>
      <c r="G9" s="287"/>
      <c r="H9" s="53"/>
      <c r="I9" s="53"/>
      <c r="J9" s="53"/>
      <c r="K9" s="53"/>
      <c r="L9" s="53"/>
      <c r="M9" s="53"/>
      <c r="N9" s="27"/>
    </row>
    <row r="10" spans="2:14">
      <c r="B10" s="20"/>
      <c r="C10" s="297" t="s">
        <v>449</v>
      </c>
      <c r="D10" s="280"/>
      <c r="E10" s="295" t="s">
        <v>451</v>
      </c>
      <c r="F10" s="295" t="s">
        <v>450</v>
      </c>
      <c r="G10" s="287"/>
      <c r="H10" s="53"/>
      <c r="I10" s="53"/>
      <c r="J10" s="53"/>
      <c r="K10" s="53"/>
      <c r="L10" s="53"/>
      <c r="M10" s="53"/>
      <c r="N10" s="27"/>
    </row>
    <row r="11" spans="2:14" ht="14.25">
      <c r="B11" s="20"/>
      <c r="C11" s="335" t="s">
        <v>413</v>
      </c>
      <c r="D11" s="336"/>
      <c r="E11" s="157" t="s">
        <v>414</v>
      </c>
      <c r="F11" s="337" t="s">
        <v>455</v>
      </c>
      <c r="G11" s="287"/>
      <c r="H11" s="53"/>
      <c r="J11" s="53"/>
      <c r="K11" s="53"/>
      <c r="L11" s="53"/>
      <c r="M11" s="53"/>
      <c r="N11" s="27"/>
    </row>
    <row r="12" spans="2:14" ht="14.25">
      <c r="B12" s="20"/>
      <c r="C12" s="157" t="s">
        <v>522</v>
      </c>
      <c r="D12" s="336"/>
      <c r="E12" s="157" t="s">
        <v>521</v>
      </c>
      <c r="F12" s="337" t="s">
        <v>520</v>
      </c>
      <c r="G12" s="287"/>
      <c r="H12" s="53"/>
      <c r="I12" s="53"/>
      <c r="J12" s="53"/>
      <c r="K12" s="53"/>
      <c r="L12" s="53"/>
      <c r="M12" s="53"/>
      <c r="N12" s="27"/>
    </row>
    <row r="13" spans="2:14">
      <c r="B13" s="20"/>
      <c r="C13" s="280"/>
      <c r="D13" s="280"/>
      <c r="E13" s="280"/>
      <c r="F13" s="280"/>
      <c r="G13" s="287"/>
      <c r="H13" s="53"/>
      <c r="I13" s="53"/>
      <c r="J13" s="53"/>
      <c r="K13" s="53"/>
      <c r="L13" s="53"/>
      <c r="M13" s="53"/>
      <c r="N13" s="27"/>
    </row>
    <row r="14" spans="2:14">
      <c r="B14" s="20"/>
      <c r="C14" s="280"/>
      <c r="D14" s="280"/>
      <c r="E14" s="280"/>
      <c r="F14" s="280"/>
      <c r="G14" s="287"/>
      <c r="H14" s="53"/>
      <c r="I14" s="53"/>
      <c r="J14" s="53"/>
      <c r="K14" s="53"/>
      <c r="L14" s="53"/>
      <c r="M14" s="53"/>
      <c r="N14" s="27"/>
    </row>
    <row r="15" spans="2:14">
      <c r="B15" s="20"/>
      <c r="C15" s="281"/>
      <c r="D15" s="281"/>
      <c r="E15" s="281"/>
      <c r="F15" s="281"/>
      <c r="G15" s="284"/>
      <c r="M15" s="53"/>
      <c r="N15" s="27"/>
    </row>
    <row r="16" spans="2:14" ht="18">
      <c r="B16" s="20"/>
      <c r="C16" s="282" t="s">
        <v>35</v>
      </c>
      <c r="D16" s="281"/>
      <c r="E16" s="281"/>
      <c r="F16" s="281"/>
      <c r="G16" s="284"/>
      <c r="M16" s="53"/>
      <c r="N16" s="27"/>
    </row>
    <row r="17" spans="2:14">
      <c r="B17" s="20"/>
      <c r="C17" s="297" t="s">
        <v>323</v>
      </c>
      <c r="D17" s="281"/>
      <c r="E17" s="295" t="s">
        <v>322</v>
      </c>
      <c r="F17" s="297" t="s">
        <v>457</v>
      </c>
      <c r="G17" s="284"/>
      <c r="M17" s="53"/>
      <c r="N17" s="27"/>
    </row>
    <row r="18" spans="2:14">
      <c r="B18" s="20"/>
      <c r="C18" s="281" t="s">
        <v>324</v>
      </c>
      <c r="D18" s="281"/>
      <c r="E18" s="297" t="s">
        <v>317</v>
      </c>
      <c r="F18" s="297" t="s">
        <v>456</v>
      </c>
      <c r="G18" s="284"/>
      <c r="M18" s="53"/>
      <c r="N18" s="27"/>
    </row>
    <row r="19" spans="2:14">
      <c r="B19" s="20"/>
      <c r="C19" s="297" t="s">
        <v>447</v>
      </c>
      <c r="D19" s="280"/>
      <c r="E19" s="295" t="s">
        <v>451</v>
      </c>
      <c r="F19" s="295" t="s">
        <v>448</v>
      </c>
      <c r="G19" s="284"/>
      <c r="M19" s="53"/>
      <c r="N19" s="27"/>
    </row>
    <row r="20" spans="2:14">
      <c r="B20" s="20"/>
      <c r="C20" s="297" t="s">
        <v>452</v>
      </c>
      <c r="D20" s="280"/>
      <c r="E20" s="295" t="s">
        <v>454</v>
      </c>
      <c r="F20" s="295" t="s">
        <v>453</v>
      </c>
      <c r="G20" s="284"/>
      <c r="M20" s="53"/>
      <c r="N20" s="27"/>
    </row>
    <row r="21" spans="2:14">
      <c r="B21" s="20"/>
      <c r="C21" s="335" t="s">
        <v>496</v>
      </c>
      <c r="D21" s="338"/>
      <c r="E21" s="335" t="s">
        <v>495</v>
      </c>
      <c r="F21" s="335" t="s">
        <v>494</v>
      </c>
      <c r="G21" s="284"/>
      <c r="M21" s="53"/>
      <c r="N21" s="27"/>
    </row>
    <row r="22" spans="2:14">
      <c r="B22" s="20"/>
      <c r="G22" s="284"/>
      <c r="M22" s="53"/>
      <c r="N22" s="27"/>
    </row>
    <row r="23" spans="2:14">
      <c r="B23" s="20"/>
      <c r="C23" s="281"/>
      <c r="D23" s="281"/>
      <c r="E23" s="281"/>
      <c r="F23" s="281"/>
      <c r="G23" s="284"/>
      <c r="M23" s="53"/>
      <c r="N23" s="27"/>
    </row>
    <row r="24" spans="2:14">
      <c r="B24" s="20"/>
      <c r="C24" s="281"/>
      <c r="D24" s="281"/>
      <c r="E24" s="281"/>
      <c r="F24" s="281"/>
      <c r="G24" s="284"/>
      <c r="M24" s="53"/>
      <c r="N24" s="27"/>
    </row>
    <row r="25" spans="2:14" ht="14.25" thickBot="1">
      <c r="B25" s="21"/>
      <c r="C25" s="22"/>
      <c r="D25" s="22"/>
      <c r="E25" s="22"/>
      <c r="F25" s="22"/>
      <c r="G25" s="97"/>
      <c r="H25" s="22"/>
      <c r="I25" s="22"/>
      <c r="J25" s="22"/>
      <c r="K25" s="22"/>
      <c r="L25" s="22"/>
      <c r="M25" s="22"/>
      <c r="N25" s="30"/>
    </row>
    <row r="26" spans="2:14" ht="14.25" thickTop="1"/>
  </sheetData>
  <phoneticPr fontId="88" type="noConversion"/>
  <pageMargins left="0.75" right="0.75" top="1" bottom="1" header="0.5" footer="0.5"/>
  <pageSetup orientation="portrait"/>
  <headerFooter alignWithMargins="0"/>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dimension ref="C1:D13"/>
  <sheetViews>
    <sheetView workbookViewId="0">
      <selection activeCell="I17" sqref="I17"/>
    </sheetView>
  </sheetViews>
  <sheetFormatPr defaultColWidth="8.75" defaultRowHeight="13.5"/>
  <cols>
    <col min="3" max="3" width="12.625" bestFit="1" customWidth="1"/>
    <col min="4" max="4" width="10.625" customWidth="1"/>
  </cols>
  <sheetData>
    <row r="1" spans="3:4">
      <c r="C1" s="229" t="s">
        <v>178</v>
      </c>
      <c r="D1" t="b">
        <v>0</v>
      </c>
    </row>
    <row r="2" spans="3:4">
      <c r="C2" s="229" t="s">
        <v>177</v>
      </c>
      <c r="D2" s="108" t="b">
        <v>0</v>
      </c>
    </row>
    <row r="3" spans="3:4">
      <c r="C3" s="230" t="s">
        <v>153</v>
      </c>
      <c r="D3" s="108" t="b">
        <v>0</v>
      </c>
    </row>
    <row r="4" spans="3:4">
      <c r="C4" s="230" t="s">
        <v>152</v>
      </c>
      <c r="D4" s="108" t="b">
        <v>0</v>
      </c>
    </row>
    <row r="5" spans="3:4">
      <c r="C5" s="231" t="s">
        <v>180</v>
      </c>
      <c r="D5" s="108" t="b">
        <v>0</v>
      </c>
    </row>
    <row r="6" spans="3:4">
      <c r="C6" s="230" t="s">
        <v>150</v>
      </c>
      <c r="D6" s="108" t="b">
        <v>0</v>
      </c>
    </row>
    <row r="7" spans="3:4">
      <c r="C7" s="230" t="s">
        <v>59</v>
      </c>
      <c r="D7" s="108" t="b">
        <v>0</v>
      </c>
    </row>
    <row r="8" spans="3:4">
      <c r="C8" s="230" t="s">
        <v>60</v>
      </c>
      <c r="D8" s="108" t="b">
        <v>0</v>
      </c>
    </row>
    <row r="9" spans="3:4">
      <c r="C9" s="230" t="s">
        <v>62</v>
      </c>
      <c r="D9" s="108" t="b">
        <v>0</v>
      </c>
    </row>
    <row r="10" spans="3:4">
      <c r="C10" s="230" t="s">
        <v>58</v>
      </c>
      <c r="D10" s="108" t="b">
        <v>0</v>
      </c>
    </row>
    <row r="11" spans="3:4">
      <c r="C11" s="230" t="s">
        <v>64</v>
      </c>
      <c r="D11" s="108" t="b">
        <v>0</v>
      </c>
    </row>
    <row r="12" spans="3:4">
      <c r="C12" s="230" t="s">
        <v>63</v>
      </c>
      <c r="D12" s="108" t="b">
        <v>0</v>
      </c>
    </row>
    <row r="13" spans="3:4">
      <c r="C13" s="230" t="s">
        <v>61</v>
      </c>
      <c r="D13" s="108" t="b">
        <v>0</v>
      </c>
    </row>
  </sheetData>
  <sortState ref="C1:C40">
    <sortCondition descending="1" ref="C1"/>
  </sortState>
  <phoneticPr fontId="88" type="noConversion"/>
  <pageMargins left="0.7" right="0.7" top="0.75" bottom="0.75" header="0.3" footer="0.3"/>
  <pageSetup paperSize="9" orientation="portrait"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7</vt:i4>
      </vt:variant>
    </vt:vector>
  </HeadingPairs>
  <TitlesOfParts>
    <vt:vector size="7" baseType="lpstr">
      <vt:lpstr>Main</vt:lpstr>
      <vt:lpstr>Main Exploded View</vt:lpstr>
      <vt:lpstr>Sub-Assembly Exploded View</vt:lpstr>
      <vt:lpstr>L2 Part List </vt:lpstr>
      <vt:lpstr>L3 Part List (Reference)</vt:lpstr>
      <vt:lpstr>Required Fixtures</vt:lpstr>
      <vt:lpstr>Sheet1</vt:lpstr>
    </vt:vector>
  </TitlesOfParts>
  <Company>Motorola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dgarcia1</dc:creator>
  <cp:lastModifiedBy>Guojun GJ1 Xie</cp:lastModifiedBy>
  <cp:lastPrinted>2011-04-27T22:06:05Z</cp:lastPrinted>
  <dcterms:created xsi:type="dcterms:W3CDTF">2011-02-18T16:51:26Z</dcterms:created>
  <dcterms:modified xsi:type="dcterms:W3CDTF">2017-03-07T01:45:48Z</dcterms:modified>
</cp:coreProperties>
</file>